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520" windowHeight="11955"/>
  </bookViews>
  <sheets>
    <sheet name="Отчет" sheetId="1" r:id="rId1"/>
    <sheet name="Комплектование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 iterateDelta="1E-4" concurrentCalc="0"/>
</workbook>
</file>

<file path=xl/calcChain.xml><?xml version="1.0" encoding="utf-8"?>
<calcChain xmlns="http://schemas.openxmlformats.org/spreadsheetml/2006/main">
  <c r="E37" i="1" l="1"/>
  <c r="E36" i="1"/>
  <c r="E59" i="1"/>
  <c r="E58" i="1"/>
  <c r="E56" i="1"/>
  <c r="E55" i="1"/>
  <c r="E54" i="1"/>
  <c r="E53" i="1"/>
  <c r="E52" i="1"/>
  <c r="E51" i="1"/>
  <c r="E49" i="1"/>
  <c r="E48" i="1"/>
  <c r="E46" i="1"/>
  <c r="E45" i="1"/>
  <c r="E44" i="1"/>
  <c r="E43" i="1"/>
  <c r="E42" i="1"/>
  <c r="E41" i="1"/>
  <c r="E40" i="1"/>
  <c r="E39" i="1"/>
  <c r="E38" i="1"/>
  <c r="E35" i="1"/>
  <c r="E34" i="1"/>
  <c r="E33" i="1"/>
  <c r="E32" i="1"/>
  <c r="E31" i="1"/>
  <c r="E29" i="1"/>
  <c r="E28" i="1"/>
  <c r="E27" i="1"/>
  <c r="E26" i="1"/>
  <c r="E25" i="1"/>
  <c r="E23" i="1"/>
  <c r="E22" i="1"/>
  <c r="E21" i="1"/>
  <c r="E20" i="1"/>
  <c r="E19" i="1"/>
  <c r="E17" i="1"/>
  <c r="E16" i="1"/>
  <c r="E15" i="1"/>
  <c r="E14" i="1"/>
  <c r="E13" i="1"/>
  <c r="E11" i="1"/>
  <c r="E10" i="1"/>
  <c r="E9" i="1"/>
  <c r="E8" i="1"/>
  <c r="E7" i="1"/>
  <c r="E6" i="1"/>
  <c r="E5" i="1"/>
  <c r="E4" i="1"/>
  <c r="E3" i="1"/>
  <c r="D47" i="1"/>
  <c r="E47" i="1"/>
  <c r="D50" i="1"/>
  <c r="E50" i="1"/>
  <c r="D30" i="1"/>
  <c r="E30" i="1"/>
  <c r="D18" i="1"/>
  <c r="E18" i="1"/>
  <c r="F34" i="2"/>
  <c r="G34" i="2"/>
  <c r="H34" i="2"/>
  <c r="E34" i="2"/>
  <c r="D57" i="1"/>
  <c r="E57" i="1"/>
  <c r="E12" i="1"/>
  <c r="D24" i="1"/>
  <c r="E24" i="1"/>
  <c r="D70" i="1"/>
  <c r="D63" i="1"/>
  <c r="D4" i="2"/>
  <c r="B34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C4" i="2"/>
  <c r="D3" i="2"/>
  <c r="C3" i="2"/>
  <c r="D34" i="2"/>
  <c r="C34" i="2"/>
  <c r="F36" i="2"/>
</calcChain>
</file>

<file path=xl/sharedStrings.xml><?xml version="1.0" encoding="utf-8"?>
<sst xmlns="http://schemas.openxmlformats.org/spreadsheetml/2006/main" count="293" uniqueCount="200">
  <si>
    <t>N п/п</t>
  </si>
  <si>
    <t>Показатели</t>
  </si>
  <si>
    <t>Единица измерения</t>
  </si>
  <si>
    <t>1.</t>
  </si>
  <si>
    <t>Образовательная деятельность</t>
  </si>
  <si>
    <t>Общая численность учащихся, в том числе:</t>
  </si>
  <si>
    <t>человек</t>
  </si>
  <si>
    <t>Детей дошкольного возраста (3 - 7 лет)</t>
  </si>
  <si>
    <t>Детей младшего школьного возраста (7 - 11 лет)</t>
  </si>
  <si>
    <t>Детей среднего школьного возраста (11 - 15 лет)</t>
  </si>
  <si>
    <t>Детей старшего школьного возраста (15 - 17 лет)</t>
  </si>
  <si>
    <t>Численность учащихся, обучающихся по образовательным программам по договорам об оказании платных образовательных услуг</t>
  </si>
  <si>
    <t>Численность/удельный вес численности учащихся, занимающихся в 2-х и более объединениях (кружках, секциях, клубах), в общей численности учащихся</t>
  </si>
  <si>
    <t>человек/%</t>
  </si>
  <si>
    <t>Численность/удельный вес численности учащихся с применением дистанционных образовательных технологий, электронного обучения, в общей численности учащихся</t>
  </si>
  <si>
    <t>Численность/удельный вес численности учащихся по образовательным программам для детей с выдающимися способностями, в общей численности учащихся</t>
  </si>
  <si>
    <t>Численность/удельный вес численности учащихся по образовательным программам, направленным на работу с детьми с особыми потребностями в образовании, в общей численности учащихся, в том числе:</t>
  </si>
  <si>
    <t>Учащиеся с ограниченными возможностями здоровья</t>
  </si>
  <si>
    <t>Дети-сироты, дети, оставшиеся без попечения родителей</t>
  </si>
  <si>
    <t>Дети-мигранты</t>
  </si>
  <si>
    <t>Дети, попавшие в трудную жизненную ситуацию</t>
  </si>
  <si>
    <t>Численность/удельный вес численности учащихся, занимающихся учебно-исследовательской, проектной деятельностью, в общей численности учащихся</t>
  </si>
  <si>
    <t>Численность/удельный вес численности учащихся, принявших участие в массовых мероприятиях (конкурсы, соревнования, фестивали, конференции), в общей численности учащихся, в том числе:</t>
  </si>
  <si>
    <t>На муниципальном уровне</t>
  </si>
  <si>
    <t>На региональном уровне</t>
  </si>
  <si>
    <t>На межрегиональном уровне</t>
  </si>
  <si>
    <t>На федеральном уровне</t>
  </si>
  <si>
    <t>На международном уровне</t>
  </si>
  <si>
    <t>Численность/удельный вес численности учащихся - победителей и призеров массовых мероприятий (конкурсы, соревнования, фестивали, конференции), в общей численности учащихся, в том числе:</t>
  </si>
  <si>
    <t>Численность/удельный вес численности учащихся, участвующих в образовательных и социальных проектах, в общей численности учащихся, в том числе:</t>
  </si>
  <si>
    <t>Муниципального уровня</t>
  </si>
  <si>
    <t>Регионального уровня</t>
  </si>
  <si>
    <t>Межрегионального уровня</t>
  </si>
  <si>
    <t>Федерального уровня</t>
  </si>
  <si>
    <t>Международного уровня</t>
  </si>
  <si>
    <t>Количество массовых мероприятий, проведенных образовательной организацией, в том числе:</t>
  </si>
  <si>
    <t>единиц</t>
  </si>
  <si>
    <t>Общая численность педагогических работников</t>
  </si>
  <si>
    <t>Численность/удельный вес численности педагогических работников, имеющих высшее образование, в общей численности педагогических работников</t>
  </si>
  <si>
    <t>Численность/удельный вес численности педагогических работников, имеющих высшее образование педагогической направленности (профиля), в общей численности педагогических работников</t>
  </si>
  <si>
    <t>Численность/удельный вес численности педагогических работников, имеющих среднее профессиональное образование, в общей численности педагогических работников</t>
  </si>
  <si>
    <t>Численность/удельный вес численности педагогических работников, имеющих среднее профессиональное образование педагогической направленности (профиля), в общей численности педагогических работников</t>
  </si>
  <si>
    <t>Численность/удельный вес численности педагогических работников, которым по результатам аттестации присвоена квалификационная категория, в общей численности педагогических работников, в том числе:</t>
  </si>
  <si>
    <t>1.17.1</t>
  </si>
  <si>
    <t>Высшая</t>
  </si>
  <si>
    <t>1.17.2</t>
  </si>
  <si>
    <t>Первая</t>
  </si>
  <si>
    <t>Численность/удельный вес численности педагогических работников в общей численности педагогических работников, педагогический стаж работы которых составляет:</t>
  </si>
  <si>
    <t>1.18.1</t>
  </si>
  <si>
    <t>До 5 лет</t>
  </si>
  <si>
    <t>1.18.2</t>
  </si>
  <si>
    <t>Свыше 30 лет</t>
  </si>
  <si>
    <t>Численность/удельный вес численности педагогических работников в общей численности педагогических работников в возрасте до 30 лет</t>
  </si>
  <si>
    <t>Численность/удельный вес численности педагогических работников в общей численности педагогических работников в возрасте от 55 лет</t>
  </si>
  <si>
    <t>Численность/удельный вес численности педагогических и административно-хозяйственных работников, прошедших за последние 5 лет повышение квалификации/профессиональную переподготовку по профилю педагогической деятельности или иной осуществляемой в образовательной организации деятельности, в общей численности педагогических и административно-хозяйственных работников</t>
  </si>
  <si>
    <t>Численность/удельный вес численности специалистов, обеспечивающих методическую деятельность образовательной организации, в общей численности сотрудников образовательной организации</t>
  </si>
  <si>
    <t>Количество публикаций, подготовленных педагогическими работниками образовательной организации:</t>
  </si>
  <si>
    <t>1.23.1</t>
  </si>
  <si>
    <t>За 3 года</t>
  </si>
  <si>
    <t>1.23.2</t>
  </si>
  <si>
    <t>За отчетный период</t>
  </si>
  <si>
    <t>Наличие в организации дополнительного образования системы психолого-педагогической поддержки одаренных детей, иных групп детей, требующих повышенного педагогического внимания</t>
  </si>
  <si>
    <t>да/нет</t>
  </si>
  <si>
    <t>2.</t>
  </si>
  <si>
    <t>Инфраструктура</t>
  </si>
  <si>
    <t>Количество компьютеров в расчете на одного учащегося</t>
  </si>
  <si>
    <t>Количество помещений для осуществления образовательной деятельности, в том числе:</t>
  </si>
  <si>
    <t>Учебный класс</t>
  </si>
  <si>
    <t>Лаборатория</t>
  </si>
  <si>
    <t>Мастерская</t>
  </si>
  <si>
    <t>Танцевальный класс</t>
  </si>
  <si>
    <t>Спортивный зал</t>
  </si>
  <si>
    <t>Бассейн</t>
  </si>
  <si>
    <t>Количество помещений для организации досуговой деятельности учащихся, в том числе:</t>
  </si>
  <si>
    <t>Актовый зал</t>
  </si>
  <si>
    <t>Концертный зал</t>
  </si>
  <si>
    <t>Игровое помещение</t>
  </si>
  <si>
    <t>Наличие загородных оздоровительных лагерей, баз отдыха</t>
  </si>
  <si>
    <t>Наличие в образовательной организации системы электронного документооборота</t>
  </si>
  <si>
    <t>Наличие читального зала библиотеки, в том числе:</t>
  </si>
  <si>
    <t>С обеспечением возможности работы на стационарных компьютерах или использования переносных компьютеров</t>
  </si>
  <si>
    <t>С медиатекой</t>
  </si>
  <si>
    <t>Оснащенного средствами сканирования и распознавания текстов</t>
  </si>
  <si>
    <t>С выходом в Интернет с компьютеров, расположенных в помещении библиотеки</t>
  </si>
  <si>
    <t>С контролируемой распечаткой бумажных материалов</t>
  </si>
  <si>
    <t>Численность/удельный вес численности учащихся, которым обеспечена возможность пользоваться широкополосным Интернетом (не менее 2 Мб/с), в общей численности учащихся</t>
  </si>
  <si>
    <t>Количество</t>
  </si>
  <si>
    <t>%</t>
  </si>
  <si>
    <t>1.1</t>
  </si>
  <si>
    <t>1.1.1</t>
  </si>
  <si>
    <t>1.1.2</t>
  </si>
  <si>
    <t>1.1.3</t>
  </si>
  <si>
    <t>1.1.4</t>
  </si>
  <si>
    <t>1.2</t>
  </si>
  <si>
    <t>1.3</t>
  </si>
  <si>
    <t>1.4</t>
  </si>
  <si>
    <t>1.5</t>
  </si>
  <si>
    <t>1.6</t>
  </si>
  <si>
    <t>1.6.1</t>
  </si>
  <si>
    <t>1.6.2</t>
  </si>
  <si>
    <t>1.6.3</t>
  </si>
  <si>
    <t>1.6.4</t>
  </si>
  <si>
    <t>1.7</t>
  </si>
  <si>
    <t>1.8</t>
  </si>
  <si>
    <t>1.8.1</t>
  </si>
  <si>
    <t>1.8.2</t>
  </si>
  <si>
    <t>1.8.3</t>
  </si>
  <si>
    <t>1.8.4</t>
  </si>
  <si>
    <t>1.8.5</t>
  </si>
  <si>
    <t>1.9</t>
  </si>
  <si>
    <t>1.9.1</t>
  </si>
  <si>
    <t>1.9.2</t>
  </si>
  <si>
    <t>1.9.3</t>
  </si>
  <si>
    <t>1.9.4</t>
  </si>
  <si>
    <t>1.9.5</t>
  </si>
  <si>
    <t>1.10</t>
  </si>
  <si>
    <t>1.10.2</t>
  </si>
  <si>
    <t>1.10.1</t>
  </si>
  <si>
    <t>1.10.3</t>
  </si>
  <si>
    <t>1.10.4</t>
  </si>
  <si>
    <t>1.10.5</t>
  </si>
  <si>
    <t>1.11</t>
  </si>
  <si>
    <t>1.11.1</t>
  </si>
  <si>
    <t>1.11.2</t>
  </si>
  <si>
    <t>1.11.3</t>
  </si>
  <si>
    <t>1.11.4</t>
  </si>
  <si>
    <t>1.11.5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</si>
  <si>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</si>
  <si>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</si>
  <si>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</si>
  <si>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</si>
  <si>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</si>
  <si>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</si>
  <si>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</si>
  <si>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</si>
  <si>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</si>
  <si>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</si>
  <si>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</si>
  <si>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</si>
  <si>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</si>
  <si>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2.2</t>
  </si>
  <si>
    <t>2.2.1</t>
  </si>
  <si>
    <t>2.2.2</t>
  </si>
  <si>
    <t>2.2.3</t>
  </si>
  <si>
    <t>2.2.4</t>
  </si>
  <si>
    <t>2.2.5</t>
  </si>
  <si>
    <t>2.2.6</t>
  </si>
  <si>
    <t>2.3</t>
  </si>
  <si>
    <t>2.3.1</t>
  </si>
  <si>
    <t>2.3.2</t>
  </si>
  <si>
    <t>2.3.3</t>
  </si>
  <si>
    <t>2.4</t>
  </si>
  <si>
    <t>2.5</t>
  </si>
  <si>
    <t>2.6</t>
  </si>
  <si>
    <t>2.6.1</t>
  </si>
  <si>
    <t>2.6.2</t>
  </si>
  <si>
    <t>2.6.3</t>
  </si>
  <si>
    <t>2.6.4</t>
  </si>
  <si>
    <t>2.6.5</t>
  </si>
  <si>
    <t>2.7</t>
  </si>
  <si>
    <t>2.1</t>
  </si>
  <si>
    <t>ФИО</t>
  </si>
  <si>
    <t>кол-во чел.</t>
  </si>
  <si>
    <t>Совершеннолетние</t>
  </si>
  <si>
    <t>Несовершеннолетние</t>
  </si>
  <si>
    <t>Дровосеков Владимир Юрьевич</t>
  </si>
  <si>
    <t>Кондрашов Сергей Викторович</t>
  </si>
  <si>
    <t>Петрик Михаил Николаевич</t>
  </si>
  <si>
    <t xml:space="preserve">Тарханова Анна Николаевна </t>
  </si>
  <si>
    <t>Черных Алексей Юрьевич</t>
  </si>
  <si>
    <t>Захаркина Ольга Александровна</t>
  </si>
  <si>
    <t>Самодуров Вадим Дмитриевич</t>
  </si>
  <si>
    <t>Васильева Мария Анатольевна</t>
  </si>
  <si>
    <t>Дьячков Василий Иванович</t>
  </si>
  <si>
    <t>Земсков Иван Игоревич</t>
  </si>
  <si>
    <t>Кашметов Денис Анатольевич</t>
  </si>
  <si>
    <t>Соколов Виктор Васильевич</t>
  </si>
  <si>
    <t>Терешков Виктор Сергеевич</t>
  </si>
  <si>
    <t>Терешков Сергей Сергеевич</t>
  </si>
  <si>
    <t>Цветкова Наталья Юрьевна</t>
  </si>
  <si>
    <t>Шихова Наталья Владимировна</t>
  </si>
  <si>
    <t>Матяш Олег Юрьевич</t>
  </si>
  <si>
    <t>Нюркин Виталий Валерьевич</t>
  </si>
  <si>
    <t>Саловатов Анатолий Харисович</t>
  </si>
  <si>
    <t>Ходенков Александр Григорьевич</t>
  </si>
  <si>
    <t>Кухарев Вячеслав Владимирович</t>
  </si>
  <si>
    <t xml:space="preserve">Родина Татьяна Юрьевна </t>
  </si>
  <si>
    <t>ССМ</t>
  </si>
  <si>
    <t xml:space="preserve">Петрик Михаил Николаевич </t>
  </si>
  <si>
    <t xml:space="preserve">Соколов Виктор Васильевич </t>
  </si>
  <si>
    <t>Цветков Роман Федорович</t>
  </si>
  <si>
    <t xml:space="preserve">Нюркин Виталий Валерьевич </t>
  </si>
  <si>
    <t>3-7 лет</t>
  </si>
  <si>
    <t>7-11 лет</t>
  </si>
  <si>
    <t>11-15 лет</t>
  </si>
  <si>
    <t>15-17 лет</t>
  </si>
  <si>
    <t>да</t>
  </si>
  <si>
    <t>нет</t>
  </si>
  <si>
    <t>Константинова Екатерина Александровна</t>
  </si>
  <si>
    <t>Кузнецов Андрей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</si>
</sst>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4" fillId="2" borderId="2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4" fillId="2" borderId="5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44;&#1088;&#1086;&#1074;&#1086;&#1089;&#1077;&#1082;&#1086;&#1074;%20&#1042;.&#1070;.%2001.09.2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47;&#1077;&#1084;&#1089;&#1082;&#1086;&#1074;%20&#1048;.&#1048;.%2001.09.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0;&#1072;&#1096;&#1084;&#1077;&#1090;&#1086;&#1074;%20&#1044;.&#1040;.%2001.09.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0;&#1086;&#1085;&#1076;&#1088;&#1072;&#1096;&#1086;&#1074;%20&#1057;.&#1042;.%2001.09.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7;&#1086;&#1082;&#1086;&#1083;&#1086;&#1074;%20&#1042;.&#1042;%2001.09.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8;&#1077;&#1088;&#1077;&#1096;&#1082;&#1086;&#1074;%20&#1042;.&#1057;%2001.09.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8;&#1077;&#1088;&#1077;&#1096;&#1082;&#1086;&#1074;%20&#1057;.&#1057;%2001.09.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64;&#1080;&#1093;&#1086;&#1074;&#1072;%2001.05.2023%20&#1055;&#1054;&#1044;&#104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52;&#1072;&#1090;&#1103;&#1096;%2001.09.2023%20&#1087;&#1088;&#1086;&#1074;&#1077;&#1088;&#1077;&#1085;&#108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53;&#1102;&#1088;&#1082;&#1080;&#1085;%20%2001.09.2023%20&#1087;&#1088;&#1086;&#1074;&#1077;&#1088;&#1077;&#1085;&#108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57;&#1072;&#1083;&#1072;&#1074;&#1072;&#1090;&#1086;&#1074;%2001.09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50;&#1086;&#1085;&#1076;&#1088;&#1072;&#1096;&#1086;&#1074;%20&#1057;.&#1042;.%2001.09.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61;&#1086;&#1076;&#1077;&#1085;&#1082;&#1086;&#1074;%2010.01.2023%20&#1087;&#1088;&#1086;&#1074;&#1077;&#1088;&#1077;&#1085;&#108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62;&#1074;&#1077;&#1090;&#1082;&#1086;&#1074;&#1072;%20&#1053;.&#1070;.%2001.05.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57;%2001.05.2023/&#1057;&#1087;&#1080;&#1089;&#1086;&#1082;%20&#1050;&#1091;&#1093;&#1072;&#1088;&#1077;&#1074;%20&#1042;.&#1042;.%2001.09.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57;%2001.05.2023/&#1057;&#1087;&#1080;&#1089;&#1086;&#1082;%20&#1056;&#1086;&#1076;&#1080;&#1085;&#1072;%20&#1058;.&#1070;%2001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55;&#1077;&#1090;&#1088;&#1080;&#1082;%20&#1052;.&#1053;.%2001.09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58;&#1072;&#1088;&#1093;&#1072;&#1085;&#1086;&#1074;&#1072;%20&#1040;.&#1053;.%2001.09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63;&#1077;&#1088;&#1085;&#1099;&#1093;%20&#1040;.&#1070;.%2001.09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6;&#1082;%20&#1047;&#1072;&#1093;&#1072;&#1088;&#1082;&#1080;&#1085;&#1072;%20&#1051;&#1048;&#1053;%2001.09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6;&#1082;%20&#1057;&#1072;&#1084;&#1086;&#1076;&#1091;&#1088;&#1086;&#1074;%2001.09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42;&#1072;&#1089;&#1080;&#1083;&#1100;&#1077;&#1074;&#1072;%20&#1052;.&#1040;.%2001.09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44;&#1100;&#1103;&#1095;&#1082;&#1086;&#1074;%20&#1042;.&#1048;.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свыше года"/>
    </sheetNames>
    <sheetDataSet>
      <sheetData sheetId="0">
        <row r="12">
          <cell r="V12">
            <v>1</v>
          </cell>
          <cell r="W12">
            <v>11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до года ПОДА"/>
      <sheetName val="УТЭ - до трех лет ПОДА"/>
      <sheetName val="НП-2 слух"/>
    </sheetNames>
    <sheetDataSet>
      <sheetData sheetId="0">
        <row r="13">
          <cell r="V13">
            <v>0</v>
          </cell>
          <cell r="W13">
            <v>5</v>
          </cell>
        </row>
      </sheetData>
      <sheetData sheetId="1">
        <row r="13">
          <cell r="V13">
            <v>2</v>
          </cell>
        </row>
      </sheetData>
      <sheetData sheetId="2">
        <row r="14">
          <cell r="V14">
            <v>0</v>
          </cell>
          <cell r="W14">
            <v>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свыше года ПОДА"/>
      <sheetName val="НП - до года ПОДА"/>
    </sheetNames>
    <sheetDataSet>
      <sheetData sheetId="0">
        <row r="14">
          <cell r="V14">
            <v>6</v>
          </cell>
        </row>
      </sheetData>
      <sheetData sheetId="1">
        <row r="14">
          <cell r="V14">
            <v>4</v>
          </cell>
          <cell r="W14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 свыше 3-х лет"/>
      <sheetName val="НП до года"/>
    </sheetNames>
    <sheetDataSet>
      <sheetData sheetId="0">
        <row r="12">
          <cell r="V12">
            <v>1</v>
          </cell>
        </row>
      </sheetData>
      <sheetData sheetId="1">
        <row r="13">
          <cell r="V13">
            <v>3</v>
          </cell>
          <cell r="W13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-свыше трех лет"/>
    </sheetNames>
    <sheetDataSet>
      <sheetData sheetId="0">
        <row r="14">
          <cell r="V14">
            <v>5</v>
          </cell>
          <cell r="W14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до года ПОДА"/>
      <sheetName val="НП - до года_ПОДА"/>
      <sheetName val="УТЭ - свыше трех лет ПОДА"/>
      <sheetName val="УТЭ - до трех лет Слух"/>
    </sheetNames>
    <sheetDataSet>
      <sheetData sheetId="0">
        <row r="14">
          <cell r="V14">
            <v>0</v>
          </cell>
          <cell r="W14">
            <v>5</v>
          </cell>
        </row>
      </sheetData>
      <sheetData sheetId="1">
        <row r="14">
          <cell r="V14">
            <v>0</v>
          </cell>
        </row>
      </sheetData>
      <sheetData sheetId="2">
        <row r="14">
          <cell r="V14">
            <v>3</v>
          </cell>
        </row>
      </sheetData>
      <sheetData sheetId="3">
        <row r="14">
          <cell r="V14">
            <v>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до года ПОДА"/>
      <sheetName val="НП - свыше года ГЛУХИЕ"/>
    </sheetNames>
    <sheetDataSet>
      <sheetData sheetId="0">
        <row r="14">
          <cell r="V14">
            <v>0</v>
          </cell>
          <cell r="W14">
            <v>7</v>
          </cell>
        </row>
      </sheetData>
      <sheetData sheetId="1">
        <row r="14">
          <cell r="V14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</sheetNames>
    <sheetDataSet>
      <sheetData sheetId="0">
        <row r="11">
          <cell r="V11">
            <v>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до 3-х"/>
    </sheetNames>
    <sheetDataSet>
      <sheetData sheetId="0">
        <row r="11">
          <cell r="V11">
            <v>5</v>
          </cell>
          <cell r="W11">
            <v>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до з-х лет"/>
      <sheetName val="НП свыше года"/>
    </sheetNames>
    <sheetDataSet>
      <sheetData sheetId="0">
        <row r="12">
          <cell r="V12">
            <v>0</v>
          </cell>
        </row>
      </sheetData>
      <sheetData sheetId="1">
        <row r="12">
          <cell r="V12">
            <v>0</v>
          </cell>
          <cell r="W12">
            <v>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свыше года"/>
    </sheetNames>
    <sheetDataSet>
      <sheetData sheetId="0">
        <row r="12">
          <cell r="V12">
            <v>4</v>
          </cell>
          <cell r="W12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</sheetNames>
    <sheetDataSet>
      <sheetData sheetId="0">
        <row r="12">
          <cell r="V12">
            <v>4</v>
          </cell>
          <cell r="W12">
            <v>12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свыше года"/>
    </sheetNames>
    <sheetDataSet>
      <sheetData sheetId="0">
        <row r="12">
          <cell r="V12">
            <v>2</v>
          </cell>
          <cell r="W12">
            <v>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-3(п)"/>
    </sheetNames>
    <sheetDataSet>
      <sheetData sheetId="0">
        <row r="12">
          <cell r="V12">
            <v>2</v>
          </cell>
          <cell r="W12">
            <v>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</sheetNames>
    <sheetDataSet>
      <sheetData sheetId="0">
        <row r="13">
          <cell r="V13">
            <v>1</v>
          </cell>
          <cell r="W13">
            <v>11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  <sheetName val="УТЭ свыше года(1)"/>
      <sheetName val="УТЭ свыше года"/>
    </sheetNames>
    <sheetDataSet>
      <sheetData sheetId="0">
        <row r="12">
          <cell r="V12">
            <v>1</v>
          </cell>
          <cell r="W12">
            <v>5</v>
          </cell>
        </row>
      </sheetData>
      <sheetData sheetId="1">
        <row r="12">
          <cell r="V12">
            <v>1</v>
          </cell>
        </row>
      </sheetData>
      <sheetData sheetId="2">
        <row r="12">
          <cell r="V1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- свыше 3 лет "/>
    </sheetNames>
    <sheetDataSet>
      <sheetData sheetId="0">
        <row r="13">
          <cell r="V13">
            <v>3</v>
          </cell>
          <cell r="W1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</sheetNames>
    <sheetDataSet>
      <sheetData sheetId="0">
        <row r="12">
          <cell r="V12">
            <v>3</v>
          </cell>
          <cell r="W12">
            <v>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свыше 3-х лет"/>
      <sheetName val="НП до года"/>
    </sheetNames>
    <sheetDataSet>
      <sheetData sheetId="0">
        <row r="13">
          <cell r="V13">
            <v>2</v>
          </cell>
        </row>
      </sheetData>
      <sheetData sheetId="1">
        <row r="13">
          <cell r="V13">
            <v>1</v>
          </cell>
          <cell r="W13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-2"/>
      <sheetName val="НП до года ЛИН"/>
    </sheetNames>
    <sheetDataSet>
      <sheetData sheetId="0">
        <row r="12">
          <cell r="V12">
            <v>4</v>
          </cell>
        </row>
      </sheetData>
      <sheetData sheetId="1">
        <row r="12">
          <cell r="V12">
            <v>6</v>
          </cell>
          <cell r="W12">
            <v>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свыше года"/>
      <sheetName val="НП свыше года(1п)"/>
    </sheetNames>
    <sheetDataSet>
      <sheetData sheetId="0">
        <row r="12">
          <cell r="V12">
            <v>0</v>
          </cell>
          <cell r="W12">
            <v>9</v>
          </cell>
        </row>
      </sheetData>
      <sheetData sheetId="1">
        <row r="12">
          <cell r="V12">
            <v>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до года ПОДА"/>
    </sheetNames>
    <sheetDataSet>
      <sheetData sheetId="0">
        <row r="14">
          <cell r="V14">
            <v>7</v>
          </cell>
          <cell r="W14">
            <v>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свыше года ПОДА"/>
      <sheetName val="Сборники ПОДА"/>
    </sheetNames>
    <sheetDataSet>
      <sheetData sheetId="0">
        <row r="12">
          <cell r="V12">
            <v>6</v>
          </cell>
          <cell r="W1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topLeftCell="A28" zoomScaleNormal="100" workbookViewId="0">
      <selection activeCell="D42" sqref="D42"/>
    </sheetView>
  </sheetViews>
  <sheetFormatPr defaultRowHeight="15" x14ac:dyDescent="0.25"/>
  <cols>
    <col min="1" max="1" width="10.140625" style="3" bestFit="1" customWidth="1"/>
    <col min="2" max="2" width="65.28515625" style="3" customWidth="1"/>
    <col min="3" max="3" width="13.140625" style="3" customWidth="1"/>
    <col min="4" max="5" width="12" style="3" customWidth="1"/>
    <col min="6" max="16384" width="9.140625" style="3"/>
  </cols>
  <sheetData>
    <row r="1" spans="1:5" ht="30" x14ac:dyDescent="0.25">
      <c r="A1" s="1" t="s">
        <v>0</v>
      </c>
      <c r="B1" s="1" t="s">
        <v>1</v>
      </c>
      <c r="C1" s="1" t="s">
        <v>2</v>
      </c>
      <c r="D1" s="2" t="s">
        <v>86</v>
      </c>
      <c r="E1" s="2" t="s">
        <v>87</v>
      </c>
    </row>
    <row r="2" spans="1:5" x14ac:dyDescent="0.25">
      <c r="A2" s="4" t="s">
        <v>3</v>
      </c>
      <c r="B2" s="5" t="s">
        <v>4</v>
      </c>
      <c r="C2" s="1"/>
      <c r="D2" s="7"/>
      <c r="E2" s="7"/>
    </row>
    <row r="3" spans="1:5" x14ac:dyDescent="0.25">
      <c r="A3" s="4" t="s">
        <v>88</v>
      </c>
      <c r="B3" s="5" t="s">
        <v>5</v>
      </c>
      <c r="C3" s="1" t="s">
        <v>6</v>
      </c>
      <c r="D3" s="7">
        <v>421</v>
      </c>
      <c r="E3" s="26">
        <f t="shared" ref="E3:E35" si="0">D3*100%/421</f>
        <v>1</v>
      </c>
    </row>
    <row r="4" spans="1:5" x14ac:dyDescent="0.25">
      <c r="A4" s="4" t="s">
        <v>89</v>
      </c>
      <c r="B4" s="5" t="s">
        <v>7</v>
      </c>
      <c r="C4" s="1" t="s">
        <v>6</v>
      </c>
      <c r="D4" s="7">
        <v>0</v>
      </c>
      <c r="E4" s="26">
        <f t="shared" si="0"/>
        <v>0</v>
      </c>
    </row>
    <row r="5" spans="1:5" x14ac:dyDescent="0.25">
      <c r="A5" s="4" t="s">
        <v>90</v>
      </c>
      <c r="B5" s="5" t="s">
        <v>8</v>
      </c>
      <c r="C5" s="1" t="s">
        <v>6</v>
      </c>
      <c r="D5" s="7">
        <v>45</v>
      </c>
      <c r="E5" s="26">
        <f t="shared" si="0"/>
        <v>0.10688836104513064</v>
      </c>
    </row>
    <row r="6" spans="1:5" x14ac:dyDescent="0.25">
      <c r="A6" s="4" t="s">
        <v>91</v>
      </c>
      <c r="B6" s="5" t="s">
        <v>9</v>
      </c>
      <c r="C6" s="1" t="s">
        <v>6</v>
      </c>
      <c r="D6" s="7">
        <v>140</v>
      </c>
      <c r="E6" s="26">
        <f t="shared" si="0"/>
        <v>0.33254156769596199</v>
      </c>
    </row>
    <row r="7" spans="1:5" x14ac:dyDescent="0.25">
      <c r="A7" s="4" t="s">
        <v>92</v>
      </c>
      <c r="B7" s="5" t="s">
        <v>10</v>
      </c>
      <c r="C7" s="1" t="s">
        <v>6</v>
      </c>
      <c r="D7" s="7">
        <v>124</v>
      </c>
      <c r="E7" s="26">
        <f t="shared" si="0"/>
        <v>0.29453681710213775</v>
      </c>
    </row>
    <row r="8" spans="1:5" ht="45" x14ac:dyDescent="0.25">
      <c r="A8" s="4" t="s">
        <v>93</v>
      </c>
      <c r="B8" s="5" t="s">
        <v>11</v>
      </c>
      <c r="C8" s="1" t="s">
        <v>6</v>
      </c>
      <c r="D8" s="7">
        <v>0</v>
      </c>
      <c r="E8" s="26">
        <f t="shared" si="0"/>
        <v>0</v>
      </c>
    </row>
    <row r="9" spans="1:5" ht="45" x14ac:dyDescent="0.25">
      <c r="A9" s="4" t="s">
        <v>94</v>
      </c>
      <c r="B9" s="5" t="s">
        <v>12</v>
      </c>
      <c r="C9" s="1" t="s">
        <v>13</v>
      </c>
      <c r="D9" s="7">
        <v>0</v>
      </c>
      <c r="E9" s="26">
        <f t="shared" si="0"/>
        <v>0</v>
      </c>
    </row>
    <row r="10" spans="1:5" ht="45" x14ac:dyDescent="0.25">
      <c r="A10" s="4" t="s">
        <v>95</v>
      </c>
      <c r="B10" s="5" t="s">
        <v>14</v>
      </c>
      <c r="C10" s="1" t="s">
        <v>13</v>
      </c>
      <c r="D10" s="7">
        <v>0</v>
      </c>
      <c r="E10" s="26">
        <f t="shared" si="0"/>
        <v>0</v>
      </c>
    </row>
    <row r="11" spans="1:5" ht="45" x14ac:dyDescent="0.25">
      <c r="A11" s="4" t="s">
        <v>96</v>
      </c>
      <c r="B11" s="5" t="s">
        <v>15</v>
      </c>
      <c r="C11" s="1" t="s">
        <v>13</v>
      </c>
      <c r="D11" s="7">
        <v>0</v>
      </c>
      <c r="E11" s="26">
        <f t="shared" si="0"/>
        <v>0</v>
      </c>
    </row>
    <row r="12" spans="1:5" ht="60" x14ac:dyDescent="0.25">
      <c r="A12" s="4" t="s">
        <v>97</v>
      </c>
      <c r="B12" s="6" t="s">
        <v>16</v>
      </c>
      <c r="C12" s="1" t="s">
        <v>13</v>
      </c>
      <c r="D12" s="7">
        <v>143</v>
      </c>
      <c r="E12" s="26">
        <f t="shared" si="0"/>
        <v>0.33966745843230406</v>
      </c>
    </row>
    <row r="13" spans="1:5" x14ac:dyDescent="0.25">
      <c r="A13" s="4" t="s">
        <v>98</v>
      </c>
      <c r="B13" s="5" t="s">
        <v>17</v>
      </c>
      <c r="C13" s="1" t="s">
        <v>13</v>
      </c>
      <c r="D13" s="7">
        <v>143</v>
      </c>
      <c r="E13" s="26">
        <f t="shared" si="0"/>
        <v>0.33966745843230406</v>
      </c>
    </row>
    <row r="14" spans="1:5" x14ac:dyDescent="0.25">
      <c r="A14" s="4" t="s">
        <v>99</v>
      </c>
      <c r="B14" s="5" t="s">
        <v>18</v>
      </c>
      <c r="C14" s="1" t="s">
        <v>13</v>
      </c>
      <c r="D14" s="7">
        <v>36</v>
      </c>
      <c r="E14" s="26">
        <f t="shared" si="0"/>
        <v>8.5510688836104506E-2</v>
      </c>
    </row>
    <row r="15" spans="1:5" x14ac:dyDescent="0.25">
      <c r="A15" s="4" t="s">
        <v>100</v>
      </c>
      <c r="B15" s="5" t="s">
        <v>19</v>
      </c>
      <c r="C15" s="1" t="s">
        <v>13</v>
      </c>
      <c r="D15" s="7">
        <v>0</v>
      </c>
      <c r="E15" s="26">
        <f t="shared" si="0"/>
        <v>0</v>
      </c>
    </row>
    <row r="16" spans="1:5" x14ac:dyDescent="0.25">
      <c r="A16" s="4" t="s">
        <v>101</v>
      </c>
      <c r="B16" s="5" t="s">
        <v>20</v>
      </c>
      <c r="C16" s="1" t="s">
        <v>13</v>
      </c>
      <c r="D16" s="7">
        <v>0</v>
      </c>
      <c r="E16" s="26">
        <f t="shared" si="0"/>
        <v>0</v>
      </c>
    </row>
    <row r="17" spans="1:5" ht="45" x14ac:dyDescent="0.25">
      <c r="A17" s="4" t="s">
        <v>102</v>
      </c>
      <c r="B17" s="5" t="s">
        <v>21</v>
      </c>
      <c r="C17" s="1" t="s">
        <v>13</v>
      </c>
      <c r="D17" s="7">
        <v>0</v>
      </c>
      <c r="E17" s="26">
        <f t="shared" si="0"/>
        <v>0</v>
      </c>
    </row>
    <row r="18" spans="1:5" ht="60" x14ac:dyDescent="0.25">
      <c r="A18" s="4" t="s">
        <v>103</v>
      </c>
      <c r="B18" s="5" t="s">
        <v>22</v>
      </c>
      <c r="C18" s="1" t="s">
        <v>13</v>
      </c>
      <c r="D18" s="7">
        <f>SUM(D19:D23)</f>
        <v>224</v>
      </c>
      <c r="E18" s="26">
        <f t="shared" si="0"/>
        <v>0.53206650831353919</v>
      </c>
    </row>
    <row r="19" spans="1:5" x14ac:dyDescent="0.25">
      <c r="A19" s="4" t="s">
        <v>104</v>
      </c>
      <c r="B19" s="5" t="s">
        <v>23</v>
      </c>
      <c r="C19" s="1" t="s">
        <v>13</v>
      </c>
      <c r="D19" s="7">
        <v>0</v>
      </c>
      <c r="E19" s="26">
        <f t="shared" si="0"/>
        <v>0</v>
      </c>
    </row>
    <row r="20" spans="1:5" x14ac:dyDescent="0.25">
      <c r="A20" s="4" t="s">
        <v>105</v>
      </c>
      <c r="B20" s="5" t="s">
        <v>24</v>
      </c>
      <c r="C20" s="1" t="s">
        <v>13</v>
      </c>
      <c r="D20" s="7">
        <v>129</v>
      </c>
      <c r="E20" s="26">
        <f t="shared" si="0"/>
        <v>0.30641330166270786</v>
      </c>
    </row>
    <row r="21" spans="1:5" x14ac:dyDescent="0.25">
      <c r="A21" s="4" t="s">
        <v>106</v>
      </c>
      <c r="B21" s="5" t="s">
        <v>25</v>
      </c>
      <c r="C21" s="1" t="s">
        <v>13</v>
      </c>
      <c r="D21" s="7">
        <v>95</v>
      </c>
      <c r="E21" s="26">
        <f t="shared" si="0"/>
        <v>0.22565320665083136</v>
      </c>
    </row>
    <row r="22" spans="1:5" x14ac:dyDescent="0.25">
      <c r="A22" s="4" t="s">
        <v>107</v>
      </c>
      <c r="B22" s="5" t="s">
        <v>26</v>
      </c>
      <c r="C22" s="1" t="s">
        <v>13</v>
      </c>
      <c r="D22" s="7">
        <v>0</v>
      </c>
      <c r="E22" s="26">
        <f t="shared" si="0"/>
        <v>0</v>
      </c>
    </row>
    <row r="23" spans="1:5" x14ac:dyDescent="0.25">
      <c r="A23" s="4" t="s">
        <v>108</v>
      </c>
      <c r="B23" s="5" t="s">
        <v>27</v>
      </c>
      <c r="C23" s="1" t="s">
        <v>13</v>
      </c>
      <c r="D23" s="7">
        <v>0</v>
      </c>
      <c r="E23" s="26">
        <f t="shared" si="0"/>
        <v>0</v>
      </c>
    </row>
    <row r="24" spans="1:5" ht="60" x14ac:dyDescent="0.25">
      <c r="A24" s="4" t="s">
        <v>109</v>
      </c>
      <c r="B24" s="5" t="s">
        <v>28</v>
      </c>
      <c r="C24" s="1" t="s">
        <v>13</v>
      </c>
      <c r="D24" s="7">
        <f>SUM(D25:D29)</f>
        <v>176</v>
      </c>
      <c r="E24" s="26">
        <f t="shared" si="0"/>
        <v>0.41805225653206651</v>
      </c>
    </row>
    <row r="25" spans="1:5" x14ac:dyDescent="0.25">
      <c r="A25" s="4" t="s">
        <v>110</v>
      </c>
      <c r="B25" s="5" t="s">
        <v>23</v>
      </c>
      <c r="C25" s="1" t="s">
        <v>13</v>
      </c>
      <c r="D25" s="7">
        <v>0</v>
      </c>
      <c r="E25" s="26">
        <f t="shared" si="0"/>
        <v>0</v>
      </c>
    </row>
    <row r="26" spans="1:5" x14ac:dyDescent="0.25">
      <c r="A26" s="4" t="s">
        <v>111</v>
      </c>
      <c r="B26" s="5" t="s">
        <v>24</v>
      </c>
      <c r="C26" s="1" t="s">
        <v>13</v>
      </c>
      <c r="D26" s="7">
        <v>125</v>
      </c>
      <c r="E26" s="26">
        <f t="shared" si="0"/>
        <v>0.29691211401425177</v>
      </c>
    </row>
    <row r="27" spans="1:5" x14ac:dyDescent="0.25">
      <c r="A27" s="4" t="s">
        <v>112</v>
      </c>
      <c r="B27" s="5" t="s">
        <v>25</v>
      </c>
      <c r="C27" s="1" t="s">
        <v>13</v>
      </c>
      <c r="D27" s="7">
        <v>51</v>
      </c>
      <c r="E27" s="26">
        <f t="shared" si="0"/>
        <v>0.12114014251781473</v>
      </c>
    </row>
    <row r="28" spans="1:5" x14ac:dyDescent="0.25">
      <c r="A28" s="4" t="s">
        <v>113</v>
      </c>
      <c r="B28" s="5" t="s">
        <v>26</v>
      </c>
      <c r="C28" s="1" t="s">
        <v>13</v>
      </c>
      <c r="D28" s="7">
        <v>0</v>
      </c>
      <c r="E28" s="26">
        <f t="shared" si="0"/>
        <v>0</v>
      </c>
    </row>
    <row r="29" spans="1:5" x14ac:dyDescent="0.25">
      <c r="A29" s="4" t="s">
        <v>114</v>
      </c>
      <c r="B29" s="5" t="s">
        <v>27</v>
      </c>
      <c r="C29" s="1" t="s">
        <v>13</v>
      </c>
      <c r="D29" s="7">
        <v>0</v>
      </c>
      <c r="E29" s="26">
        <f t="shared" si="0"/>
        <v>0</v>
      </c>
    </row>
    <row r="30" spans="1:5" ht="45" x14ac:dyDescent="0.25">
      <c r="A30" s="4" t="s">
        <v>115</v>
      </c>
      <c r="B30" s="5" t="s">
        <v>29</v>
      </c>
      <c r="C30" s="1" t="s">
        <v>13</v>
      </c>
      <c r="D30" s="7">
        <f>SUM(D31:D35)</f>
        <v>52</v>
      </c>
      <c r="E30" s="26">
        <f t="shared" si="0"/>
        <v>0.12351543942992874</v>
      </c>
    </row>
    <row r="31" spans="1:5" x14ac:dyDescent="0.25">
      <c r="A31" s="4" t="s">
        <v>117</v>
      </c>
      <c r="B31" s="5" t="s">
        <v>30</v>
      </c>
      <c r="C31" s="1" t="s">
        <v>13</v>
      </c>
      <c r="D31" s="7">
        <v>52</v>
      </c>
      <c r="E31" s="26">
        <f t="shared" si="0"/>
        <v>0.12351543942992874</v>
      </c>
    </row>
    <row r="32" spans="1:5" x14ac:dyDescent="0.25">
      <c r="A32" s="4" t="s">
        <v>116</v>
      </c>
      <c r="B32" s="5" t="s">
        <v>31</v>
      </c>
      <c r="C32" s="1" t="s">
        <v>13</v>
      </c>
      <c r="D32" s="7">
        <v>0</v>
      </c>
      <c r="E32" s="26">
        <f t="shared" si="0"/>
        <v>0</v>
      </c>
    </row>
    <row r="33" spans="1:5" x14ac:dyDescent="0.25">
      <c r="A33" s="4" t="s">
        <v>118</v>
      </c>
      <c r="B33" s="5" t="s">
        <v>32</v>
      </c>
      <c r="C33" s="1" t="s">
        <v>13</v>
      </c>
      <c r="D33" s="7">
        <v>0</v>
      </c>
      <c r="E33" s="26">
        <f t="shared" si="0"/>
        <v>0</v>
      </c>
    </row>
    <row r="34" spans="1:5" x14ac:dyDescent="0.25">
      <c r="A34" s="4" t="s">
        <v>119</v>
      </c>
      <c r="B34" s="5" t="s">
        <v>33</v>
      </c>
      <c r="C34" s="1" t="s">
        <v>13</v>
      </c>
      <c r="D34" s="7">
        <v>0</v>
      </c>
      <c r="E34" s="26">
        <f t="shared" si="0"/>
        <v>0</v>
      </c>
    </row>
    <row r="35" spans="1:5" x14ac:dyDescent="0.25">
      <c r="A35" s="4" t="s">
        <v>120</v>
      </c>
      <c r="B35" s="5" t="s">
        <v>34</v>
      </c>
      <c r="C35" s="1" t="s">
        <v>13</v>
      </c>
      <c r="D35" s="7">
        <v>0</v>
      </c>
      <c r="E35" s="26">
        <f t="shared" si="0"/>
        <v>0</v>
      </c>
    </row>
    <row r="36" spans="1:5" ht="30" x14ac:dyDescent="0.25">
      <c r="A36" s="4" t="s">
        <v>121</v>
      </c>
      <c r="B36" s="5" t="s">
        <v>35</v>
      </c>
      <c r="C36" s="1" t="s">
        <v>36</v>
      </c>
      <c r="D36" s="30">
        <v>10</v>
      </c>
      <c r="E36" s="26">
        <f>D36*100%/10</f>
        <v>1</v>
      </c>
    </row>
    <row r="37" spans="1:5" x14ac:dyDescent="0.25">
      <c r="A37" s="4" t="s">
        <v>122</v>
      </c>
      <c r="B37" s="5" t="s">
        <v>23</v>
      </c>
      <c r="C37" s="1" t="s">
        <v>36</v>
      </c>
      <c r="D37" s="7">
        <v>10</v>
      </c>
      <c r="E37" s="26">
        <f>D37*100%/10</f>
        <v>1</v>
      </c>
    </row>
    <row r="38" spans="1:5" x14ac:dyDescent="0.25">
      <c r="A38" s="4" t="s">
        <v>123</v>
      </c>
      <c r="B38" s="5" t="s">
        <v>24</v>
      </c>
      <c r="C38" s="1" t="s">
        <v>36</v>
      </c>
      <c r="D38" s="7">
        <v>0</v>
      </c>
      <c r="E38" s="26">
        <f t="shared" ref="E36:E41" si="1">D38*100%/59</f>
        <v>0</v>
      </c>
    </row>
    <row r="39" spans="1:5" x14ac:dyDescent="0.25">
      <c r="A39" s="4" t="s">
        <v>124</v>
      </c>
      <c r="B39" s="5" t="s">
        <v>25</v>
      </c>
      <c r="C39" s="1" t="s">
        <v>36</v>
      </c>
      <c r="D39" s="7">
        <v>0</v>
      </c>
      <c r="E39" s="26">
        <f t="shared" si="1"/>
        <v>0</v>
      </c>
    </row>
    <row r="40" spans="1:5" x14ac:dyDescent="0.25">
      <c r="A40" s="4" t="s">
        <v>125</v>
      </c>
      <c r="B40" s="5" t="s">
        <v>26</v>
      </c>
      <c r="C40" s="1" t="s">
        <v>36</v>
      </c>
      <c r="D40" s="7">
        <v>0</v>
      </c>
      <c r="E40" s="26">
        <f t="shared" si="1"/>
        <v>0</v>
      </c>
    </row>
    <row r="41" spans="1:5" x14ac:dyDescent="0.25">
      <c r="A41" s="4" t="s">
        <v>126</v>
      </c>
      <c r="B41" s="5" t="s">
        <v>27</v>
      </c>
      <c r="C41" s="1" t="s">
        <v>36</v>
      </c>
      <c r="D41" s="7">
        <v>0</v>
      </c>
      <c r="E41" s="26">
        <f t="shared" si="1"/>
        <v>0</v>
      </c>
    </row>
    <row r="42" spans="1:5" x14ac:dyDescent="0.25">
      <c r="A42" s="4" t="s">
        <v>127</v>
      </c>
      <c r="B42" s="5" t="s">
        <v>37</v>
      </c>
      <c r="C42" s="1" t="s">
        <v>6</v>
      </c>
      <c r="D42" s="7">
        <v>24</v>
      </c>
      <c r="E42" s="26">
        <f t="shared" ref="E42:E59" si="2">D42*100%/24</f>
        <v>1</v>
      </c>
    </row>
    <row r="43" spans="1:5" ht="45" x14ac:dyDescent="0.25">
      <c r="A43" s="4" t="s">
        <v>128</v>
      </c>
      <c r="B43" s="5" t="s">
        <v>38</v>
      </c>
      <c r="C43" s="1" t="s">
        <v>13</v>
      </c>
      <c r="D43" s="7">
        <v>22</v>
      </c>
      <c r="E43" s="26">
        <f t="shared" si="2"/>
        <v>0.91666666666666663</v>
      </c>
    </row>
    <row r="44" spans="1:5" ht="45" x14ac:dyDescent="0.25">
      <c r="A44" s="4" t="s">
        <v>129</v>
      </c>
      <c r="B44" s="5" t="s">
        <v>39</v>
      </c>
      <c r="C44" s="1" t="s">
        <v>13</v>
      </c>
      <c r="D44" s="7">
        <v>13</v>
      </c>
      <c r="E44" s="26">
        <f t="shared" si="2"/>
        <v>0.54166666666666663</v>
      </c>
    </row>
    <row r="45" spans="1:5" ht="45" x14ac:dyDescent="0.25">
      <c r="A45" s="4" t="s">
        <v>130</v>
      </c>
      <c r="B45" s="5" t="s">
        <v>40</v>
      </c>
      <c r="C45" s="1" t="s">
        <v>13</v>
      </c>
      <c r="D45" s="7">
        <v>8</v>
      </c>
      <c r="E45" s="26">
        <f t="shared" si="2"/>
        <v>0.33333333333333331</v>
      </c>
    </row>
    <row r="46" spans="1:5" ht="60" x14ac:dyDescent="0.25">
      <c r="A46" s="4" t="s">
        <v>131</v>
      </c>
      <c r="B46" s="5" t="s">
        <v>41</v>
      </c>
      <c r="C46" s="1" t="s">
        <v>13</v>
      </c>
      <c r="D46" s="7">
        <v>8</v>
      </c>
      <c r="E46" s="26">
        <f t="shared" si="2"/>
        <v>0.33333333333333331</v>
      </c>
    </row>
    <row r="47" spans="1:5" ht="60" x14ac:dyDescent="0.25">
      <c r="A47" s="4" t="s">
        <v>132</v>
      </c>
      <c r="B47" s="5" t="s">
        <v>42</v>
      </c>
      <c r="C47" s="1" t="s">
        <v>13</v>
      </c>
      <c r="D47" s="7">
        <f>SUM(D48:D49)</f>
        <v>10</v>
      </c>
      <c r="E47" s="26">
        <f t="shared" si="2"/>
        <v>0.41666666666666669</v>
      </c>
    </row>
    <row r="48" spans="1:5" x14ac:dyDescent="0.25">
      <c r="A48" s="4" t="s">
        <v>43</v>
      </c>
      <c r="B48" s="5" t="s">
        <v>44</v>
      </c>
      <c r="C48" s="1" t="s">
        <v>13</v>
      </c>
      <c r="D48" s="7">
        <v>4</v>
      </c>
      <c r="E48" s="26">
        <f t="shared" si="2"/>
        <v>0.16666666666666666</v>
      </c>
    </row>
    <row r="49" spans="1:5" x14ac:dyDescent="0.25">
      <c r="A49" s="4" t="s">
        <v>45</v>
      </c>
      <c r="B49" s="5" t="s">
        <v>46</v>
      </c>
      <c r="C49" s="1" t="s">
        <v>13</v>
      </c>
      <c r="D49" s="7">
        <v>6</v>
      </c>
      <c r="E49" s="26">
        <f t="shared" si="2"/>
        <v>0.25</v>
      </c>
    </row>
    <row r="50" spans="1:5" ht="45" x14ac:dyDescent="0.25">
      <c r="A50" s="4" t="s">
        <v>133</v>
      </c>
      <c r="B50" s="5" t="s">
        <v>47</v>
      </c>
      <c r="C50" s="1" t="s">
        <v>13</v>
      </c>
      <c r="D50" s="7">
        <f>SUM(D51:D52)</f>
        <v>10</v>
      </c>
      <c r="E50" s="26">
        <f t="shared" si="2"/>
        <v>0.41666666666666669</v>
      </c>
    </row>
    <row r="51" spans="1:5" x14ac:dyDescent="0.25">
      <c r="A51" s="4" t="s">
        <v>48</v>
      </c>
      <c r="B51" s="5" t="s">
        <v>49</v>
      </c>
      <c r="C51" s="1" t="s">
        <v>13</v>
      </c>
      <c r="D51" s="7">
        <v>7</v>
      </c>
      <c r="E51" s="26">
        <f t="shared" si="2"/>
        <v>0.29166666666666669</v>
      </c>
    </row>
    <row r="52" spans="1:5" x14ac:dyDescent="0.25">
      <c r="A52" s="4" t="s">
        <v>50</v>
      </c>
      <c r="B52" s="5" t="s">
        <v>51</v>
      </c>
      <c r="C52" s="1" t="s">
        <v>13</v>
      </c>
      <c r="D52" s="7">
        <v>3</v>
      </c>
      <c r="E52" s="26">
        <f t="shared" si="2"/>
        <v>0.125</v>
      </c>
    </row>
    <row r="53" spans="1:5" ht="45" x14ac:dyDescent="0.25">
      <c r="A53" s="4" t="s">
        <v>134</v>
      </c>
      <c r="B53" s="5" t="s">
        <v>52</v>
      </c>
      <c r="C53" s="1" t="s">
        <v>13</v>
      </c>
      <c r="D53" s="7">
        <v>4</v>
      </c>
      <c r="E53" s="26">
        <f t="shared" si="2"/>
        <v>0.16666666666666666</v>
      </c>
    </row>
    <row r="54" spans="1:5" ht="45" x14ac:dyDescent="0.25">
      <c r="A54" s="4" t="s">
        <v>135</v>
      </c>
      <c r="B54" s="5" t="s">
        <v>53</v>
      </c>
      <c r="C54" s="1" t="s">
        <v>13</v>
      </c>
      <c r="D54" s="7">
        <v>8</v>
      </c>
      <c r="E54" s="26">
        <f t="shared" si="2"/>
        <v>0.33333333333333331</v>
      </c>
    </row>
    <row r="55" spans="1:5" ht="105" x14ac:dyDescent="0.25">
      <c r="A55" s="4" t="s">
        <v>136</v>
      </c>
      <c r="B55" s="5" t="s">
        <v>54</v>
      </c>
      <c r="C55" s="1" t="s">
        <v>13</v>
      </c>
      <c r="D55" s="7">
        <v>12</v>
      </c>
      <c r="E55" s="26">
        <f t="shared" si="2"/>
        <v>0.5</v>
      </c>
    </row>
    <row r="56" spans="1:5" ht="60" x14ac:dyDescent="0.25">
      <c r="A56" s="4" t="s">
        <v>137</v>
      </c>
      <c r="B56" s="5" t="s">
        <v>55</v>
      </c>
      <c r="C56" s="1" t="s">
        <v>13</v>
      </c>
      <c r="D56" s="7">
        <v>1</v>
      </c>
      <c r="E56" s="26">
        <f t="shared" si="2"/>
        <v>4.1666666666666664E-2</v>
      </c>
    </row>
    <row r="57" spans="1:5" ht="30" x14ac:dyDescent="0.25">
      <c r="A57" s="4" t="s">
        <v>138</v>
      </c>
      <c r="B57" s="5" t="s">
        <v>56</v>
      </c>
      <c r="C57" s="1"/>
      <c r="D57" s="7">
        <f>SUM(D58:D59)</f>
        <v>0</v>
      </c>
      <c r="E57" s="26">
        <f t="shared" si="2"/>
        <v>0</v>
      </c>
    </row>
    <row r="58" spans="1:5" x14ac:dyDescent="0.25">
      <c r="A58" s="4" t="s">
        <v>57</v>
      </c>
      <c r="B58" s="5" t="s">
        <v>58</v>
      </c>
      <c r="C58" s="1" t="s">
        <v>36</v>
      </c>
      <c r="D58" s="7">
        <v>0</v>
      </c>
      <c r="E58" s="26">
        <f t="shared" si="2"/>
        <v>0</v>
      </c>
    </row>
    <row r="59" spans="1:5" x14ac:dyDescent="0.25">
      <c r="A59" s="4" t="s">
        <v>59</v>
      </c>
      <c r="B59" s="5" t="s">
        <v>60</v>
      </c>
      <c r="C59" s="1" t="s">
        <v>36</v>
      </c>
      <c r="D59" s="7">
        <v>0</v>
      </c>
      <c r="E59" s="26">
        <f t="shared" si="2"/>
        <v>0</v>
      </c>
    </row>
    <row r="60" spans="1:5" ht="45" x14ac:dyDescent="0.25">
      <c r="A60" s="4" t="s">
        <v>139</v>
      </c>
      <c r="B60" s="6" t="s">
        <v>61</v>
      </c>
      <c r="C60" s="1" t="s">
        <v>62</v>
      </c>
      <c r="D60" s="7" t="s">
        <v>196</v>
      </c>
      <c r="E60" s="26"/>
    </row>
    <row r="61" spans="1:5" x14ac:dyDescent="0.25">
      <c r="A61" s="4" t="s">
        <v>63</v>
      </c>
      <c r="B61" s="5" t="s">
        <v>64</v>
      </c>
      <c r="C61" s="1"/>
      <c r="D61" s="7">
        <v>0</v>
      </c>
      <c r="E61" s="26"/>
    </row>
    <row r="62" spans="1:5" x14ac:dyDescent="0.25">
      <c r="A62" s="4" t="s">
        <v>160</v>
      </c>
      <c r="B62" s="5" t="s">
        <v>65</v>
      </c>
      <c r="C62" s="1" t="s">
        <v>36</v>
      </c>
      <c r="D62" s="7">
        <v>0</v>
      </c>
      <c r="E62" s="26"/>
    </row>
    <row r="63" spans="1:5" ht="30" x14ac:dyDescent="0.25">
      <c r="A63" s="4" t="s">
        <v>140</v>
      </c>
      <c r="B63" s="5" t="s">
        <v>66</v>
      </c>
      <c r="C63" s="1" t="s">
        <v>36</v>
      </c>
      <c r="D63" s="7">
        <f>SUM(D64:D69)</f>
        <v>0</v>
      </c>
      <c r="E63" s="26"/>
    </row>
    <row r="64" spans="1:5" x14ac:dyDescent="0.25">
      <c r="A64" s="4" t="s">
        <v>141</v>
      </c>
      <c r="B64" s="5" t="s">
        <v>67</v>
      </c>
      <c r="C64" s="1" t="s">
        <v>36</v>
      </c>
      <c r="D64" s="7">
        <v>0</v>
      </c>
      <c r="E64" s="26"/>
    </row>
    <row r="65" spans="1:5" x14ac:dyDescent="0.25">
      <c r="A65" s="4" t="s">
        <v>142</v>
      </c>
      <c r="B65" s="5" t="s">
        <v>68</v>
      </c>
      <c r="C65" s="1" t="s">
        <v>36</v>
      </c>
      <c r="D65" s="7">
        <v>0</v>
      </c>
      <c r="E65" s="26"/>
    </row>
    <row r="66" spans="1:5" x14ac:dyDescent="0.25">
      <c r="A66" s="4" t="s">
        <v>143</v>
      </c>
      <c r="B66" s="5" t="s">
        <v>69</v>
      </c>
      <c r="C66" s="1" t="s">
        <v>36</v>
      </c>
      <c r="D66" s="7">
        <v>0</v>
      </c>
      <c r="E66" s="26"/>
    </row>
    <row r="67" spans="1:5" x14ac:dyDescent="0.25">
      <c r="A67" s="4" t="s">
        <v>144</v>
      </c>
      <c r="B67" s="5" t="s">
        <v>70</v>
      </c>
      <c r="C67" s="1" t="s">
        <v>36</v>
      </c>
      <c r="D67" s="7">
        <v>0</v>
      </c>
      <c r="E67" s="26"/>
    </row>
    <row r="68" spans="1:5" x14ac:dyDescent="0.25">
      <c r="A68" s="4" t="s">
        <v>145</v>
      </c>
      <c r="B68" s="5" t="s">
        <v>71</v>
      </c>
      <c r="C68" s="1" t="s">
        <v>36</v>
      </c>
      <c r="D68" s="7">
        <v>0</v>
      </c>
      <c r="E68" s="26"/>
    </row>
    <row r="69" spans="1:5" x14ac:dyDescent="0.25">
      <c r="A69" s="4" t="s">
        <v>146</v>
      </c>
      <c r="B69" s="5" t="s">
        <v>72</v>
      </c>
      <c r="C69" s="1" t="s">
        <v>36</v>
      </c>
      <c r="D69" s="7">
        <v>0</v>
      </c>
      <c r="E69" s="26"/>
    </row>
    <row r="70" spans="1:5" ht="30" x14ac:dyDescent="0.25">
      <c r="A70" s="4" t="s">
        <v>147</v>
      </c>
      <c r="B70" s="5" t="s">
        <v>73</v>
      </c>
      <c r="C70" s="1" t="s">
        <v>36</v>
      </c>
      <c r="D70" s="7">
        <f>SUM(D71:D73)</f>
        <v>0</v>
      </c>
      <c r="E70" s="26"/>
    </row>
    <row r="71" spans="1:5" x14ac:dyDescent="0.25">
      <c r="A71" s="4" t="s">
        <v>148</v>
      </c>
      <c r="B71" s="5" t="s">
        <v>74</v>
      </c>
      <c r="C71" s="1" t="s">
        <v>36</v>
      </c>
      <c r="D71" s="7">
        <v>0</v>
      </c>
      <c r="E71" s="26"/>
    </row>
    <row r="72" spans="1:5" x14ac:dyDescent="0.25">
      <c r="A72" s="4" t="s">
        <v>149</v>
      </c>
      <c r="B72" s="6" t="s">
        <v>75</v>
      </c>
      <c r="C72" s="1" t="s">
        <v>36</v>
      </c>
      <c r="D72" s="7">
        <v>0</v>
      </c>
      <c r="E72" s="26"/>
    </row>
    <row r="73" spans="1:5" x14ac:dyDescent="0.25">
      <c r="A73" s="4" t="s">
        <v>150</v>
      </c>
      <c r="B73" s="6" t="s">
        <v>76</v>
      </c>
      <c r="C73" s="1" t="s">
        <v>36</v>
      </c>
      <c r="D73" s="7">
        <v>0</v>
      </c>
      <c r="E73" s="26"/>
    </row>
    <row r="74" spans="1:5" x14ac:dyDescent="0.25">
      <c r="A74" s="4" t="s">
        <v>151</v>
      </c>
      <c r="B74" s="6" t="s">
        <v>77</v>
      </c>
      <c r="C74" s="1" t="s">
        <v>62</v>
      </c>
      <c r="D74" s="7" t="s">
        <v>197</v>
      </c>
      <c r="E74" s="26"/>
    </row>
    <row r="75" spans="1:5" ht="30" x14ac:dyDescent="0.25">
      <c r="A75" s="4" t="s">
        <v>152</v>
      </c>
      <c r="B75" s="6" t="s">
        <v>78</v>
      </c>
      <c r="C75" s="1" t="s">
        <v>62</v>
      </c>
      <c r="D75" s="7" t="s">
        <v>196</v>
      </c>
      <c r="E75" s="26"/>
    </row>
    <row r="76" spans="1:5" x14ac:dyDescent="0.25">
      <c r="A76" s="4" t="s">
        <v>153</v>
      </c>
      <c r="B76" s="6" t="s">
        <v>79</v>
      </c>
      <c r="C76" s="1" t="s">
        <v>62</v>
      </c>
      <c r="D76" s="7" t="s">
        <v>197</v>
      </c>
      <c r="E76" s="26"/>
    </row>
    <row r="77" spans="1:5" ht="30" x14ac:dyDescent="0.25">
      <c r="A77" s="4" t="s">
        <v>154</v>
      </c>
      <c r="B77" s="5" t="s">
        <v>80</v>
      </c>
      <c r="C77" s="1" t="s">
        <v>62</v>
      </c>
      <c r="D77" s="7" t="s">
        <v>196</v>
      </c>
      <c r="E77" s="26"/>
    </row>
    <row r="78" spans="1:5" x14ac:dyDescent="0.25">
      <c r="A78" s="4" t="s">
        <v>155</v>
      </c>
      <c r="B78" s="6" t="s">
        <v>81</v>
      </c>
      <c r="C78" s="1" t="s">
        <v>62</v>
      </c>
      <c r="D78" s="7" t="s">
        <v>197</v>
      </c>
      <c r="E78" s="26"/>
    </row>
    <row r="79" spans="1:5" x14ac:dyDescent="0.25">
      <c r="A79" s="4" t="s">
        <v>156</v>
      </c>
      <c r="B79" s="6" t="s">
        <v>82</v>
      </c>
      <c r="C79" s="1" t="s">
        <v>62</v>
      </c>
      <c r="D79" s="7" t="s">
        <v>196</v>
      </c>
      <c r="E79" s="26"/>
    </row>
    <row r="80" spans="1:5" ht="30" x14ac:dyDescent="0.25">
      <c r="A80" s="4" t="s">
        <v>157</v>
      </c>
      <c r="B80" s="6" t="s">
        <v>83</v>
      </c>
      <c r="C80" s="1" t="s">
        <v>62</v>
      </c>
      <c r="D80" s="7" t="s">
        <v>197</v>
      </c>
      <c r="E80" s="26"/>
    </row>
    <row r="81" spans="1:5" x14ac:dyDescent="0.25">
      <c r="A81" s="4" t="s">
        <v>158</v>
      </c>
      <c r="B81" s="6" t="s">
        <v>84</v>
      </c>
      <c r="C81" s="1" t="s">
        <v>62</v>
      </c>
      <c r="D81" s="7" t="s">
        <v>196</v>
      </c>
      <c r="E81" s="26"/>
    </row>
    <row r="82" spans="1:5" ht="45" x14ac:dyDescent="0.25">
      <c r="A82" s="4" t="s">
        <v>159</v>
      </c>
      <c r="B82" s="6" t="s">
        <v>85</v>
      </c>
      <c r="C82" s="1" t="s">
        <v>13</v>
      </c>
      <c r="D82" s="7">
        <v>0</v>
      </c>
      <c r="E82" s="26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1" topLeftCell="A2" activePane="bottomLeft" state="frozen"/>
      <selection pane="bottomLeft" activeCell="M34" sqref="M34"/>
    </sheetView>
  </sheetViews>
  <sheetFormatPr defaultRowHeight="15.75" x14ac:dyDescent="0.25"/>
  <cols>
    <col min="1" max="1" width="33.140625" style="23" bestFit="1" customWidth="1"/>
    <col min="2" max="2" width="16.85546875" style="23" bestFit="1" customWidth="1"/>
    <col min="3" max="3" width="20.28515625" style="23" hidden="1" customWidth="1"/>
    <col min="4" max="4" width="22.42578125" style="23" hidden="1" customWidth="1"/>
    <col min="5" max="8" width="10.7109375" style="21" customWidth="1"/>
    <col min="9" max="16384" width="9.140625" style="23"/>
  </cols>
  <sheetData>
    <row r="1" spans="1:8" x14ac:dyDescent="0.25">
      <c r="A1" s="8" t="s">
        <v>161</v>
      </c>
      <c r="B1" s="8" t="s">
        <v>162</v>
      </c>
      <c r="C1" s="9" t="s">
        <v>163</v>
      </c>
      <c r="D1" s="9" t="s">
        <v>164</v>
      </c>
      <c r="E1" s="8" t="s">
        <v>192</v>
      </c>
      <c r="F1" s="8" t="s">
        <v>193</v>
      </c>
      <c r="G1" s="8" t="s">
        <v>194</v>
      </c>
      <c r="H1" s="8" t="s">
        <v>195</v>
      </c>
    </row>
    <row r="2" spans="1:8" x14ac:dyDescent="0.25">
      <c r="A2" s="10"/>
      <c r="B2" s="10"/>
      <c r="C2" s="10"/>
      <c r="D2" s="10"/>
      <c r="E2" s="24"/>
      <c r="F2" s="24"/>
      <c r="G2" s="24"/>
      <c r="H2" s="24"/>
    </row>
    <row r="3" spans="1:8" x14ac:dyDescent="0.25">
      <c r="A3" s="11" t="s">
        <v>165</v>
      </c>
      <c r="B3" s="12">
        <v>12</v>
      </c>
      <c r="C3" s="13">
        <f>'[1]НП свыше года'!$V$12</f>
        <v>1</v>
      </c>
      <c r="D3" s="14">
        <f>'[1]НП свыше года'!$W$12</f>
        <v>11</v>
      </c>
      <c r="E3" s="25">
        <v>0</v>
      </c>
      <c r="F3" s="25">
        <v>0</v>
      </c>
      <c r="G3" s="25">
        <v>2</v>
      </c>
      <c r="H3" s="25">
        <v>7</v>
      </c>
    </row>
    <row r="4" spans="1:8" x14ac:dyDescent="0.25">
      <c r="A4" s="11" t="s">
        <v>166</v>
      </c>
      <c r="B4" s="12">
        <v>20</v>
      </c>
      <c r="C4" s="13">
        <f>'[2]НП до года'!$V$12</f>
        <v>4</v>
      </c>
      <c r="D4" s="14">
        <f>'[2]НП до года'!$W$12</f>
        <v>12</v>
      </c>
      <c r="E4" s="25">
        <v>0</v>
      </c>
      <c r="F4" s="25">
        <v>2</v>
      </c>
      <c r="G4" s="25">
        <v>2</v>
      </c>
      <c r="H4" s="25">
        <v>9</v>
      </c>
    </row>
    <row r="5" spans="1:8" x14ac:dyDescent="0.25">
      <c r="A5" s="11" t="s">
        <v>167</v>
      </c>
      <c r="B5" s="12">
        <v>6</v>
      </c>
      <c r="C5" s="13">
        <f>'[3]УТЭ - свыше 3 лет '!$V$13</f>
        <v>3</v>
      </c>
      <c r="D5" s="14">
        <f>'[3]УТЭ - свыше 3 лет '!$W$13</f>
        <v>0</v>
      </c>
      <c r="E5" s="25">
        <v>0</v>
      </c>
      <c r="F5" s="25">
        <v>0</v>
      </c>
      <c r="G5" s="25">
        <v>0</v>
      </c>
      <c r="H5" s="25">
        <v>1</v>
      </c>
    </row>
    <row r="6" spans="1:8" x14ac:dyDescent="0.25">
      <c r="A6" s="11" t="s">
        <v>168</v>
      </c>
      <c r="B6" s="12">
        <v>26</v>
      </c>
      <c r="C6" s="13">
        <f>'[4]НП до года'!$V$12</f>
        <v>3</v>
      </c>
      <c r="D6" s="14">
        <f>'[4]НП до года'!$W$12</f>
        <v>6</v>
      </c>
      <c r="E6" s="25">
        <v>0</v>
      </c>
      <c r="F6" s="25">
        <v>6</v>
      </c>
      <c r="G6" s="25">
        <v>14</v>
      </c>
      <c r="H6" s="25">
        <v>6</v>
      </c>
    </row>
    <row r="7" spans="1:8" x14ac:dyDescent="0.25">
      <c r="A7" s="29" t="s">
        <v>169</v>
      </c>
      <c r="B7" s="15">
        <v>11</v>
      </c>
      <c r="C7" s="16">
        <f>'[5]НП до года'!$V$13</f>
        <v>1</v>
      </c>
      <c r="D7" s="17">
        <f>'[5]НП до года'!$W$13</f>
        <v>5</v>
      </c>
      <c r="E7" s="25">
        <v>0</v>
      </c>
      <c r="F7" s="25">
        <v>1</v>
      </c>
      <c r="G7" s="25">
        <v>2</v>
      </c>
      <c r="H7" s="25">
        <v>4</v>
      </c>
    </row>
    <row r="8" spans="1:8" x14ac:dyDescent="0.25">
      <c r="A8" s="29" t="s">
        <v>170</v>
      </c>
      <c r="B8" s="15">
        <v>31</v>
      </c>
      <c r="C8" s="16">
        <f>'[6]НП до года ЛИН'!$V$12</f>
        <v>6</v>
      </c>
      <c r="D8" s="17">
        <f>'[6]НП до года ЛИН'!$W$12</f>
        <v>3</v>
      </c>
      <c r="E8" s="25">
        <v>0</v>
      </c>
      <c r="F8" s="25">
        <v>6</v>
      </c>
      <c r="G8" s="25">
        <v>13</v>
      </c>
      <c r="H8" s="25">
        <v>8</v>
      </c>
    </row>
    <row r="9" spans="1:8" x14ac:dyDescent="0.25">
      <c r="A9" s="29" t="s">
        <v>171</v>
      </c>
      <c r="B9" s="15">
        <v>37</v>
      </c>
      <c r="C9" s="16">
        <f>'[7]НП свыше года'!$V$12</f>
        <v>0</v>
      </c>
      <c r="D9" s="17">
        <f>'[7]НП свыше года'!$W$12</f>
        <v>9</v>
      </c>
      <c r="E9" s="25">
        <v>0</v>
      </c>
      <c r="F9" s="25">
        <v>6</v>
      </c>
      <c r="G9" s="25">
        <v>9</v>
      </c>
      <c r="H9" s="25">
        <v>19</v>
      </c>
    </row>
    <row r="10" spans="1:8" x14ac:dyDescent="0.25">
      <c r="A10" s="11" t="s">
        <v>172</v>
      </c>
      <c r="B10" s="12">
        <v>39</v>
      </c>
      <c r="C10" s="13">
        <f>'[8]НП - до года ПОДА'!$V$14</f>
        <v>7</v>
      </c>
      <c r="D10" s="14">
        <f>'[8]НП - до года ПОДА'!$W$14</f>
        <v>2</v>
      </c>
      <c r="E10" s="25">
        <v>0</v>
      </c>
      <c r="F10" s="25">
        <v>4</v>
      </c>
      <c r="G10" s="25">
        <v>19</v>
      </c>
      <c r="H10" s="25">
        <v>6</v>
      </c>
    </row>
    <row r="11" spans="1:8" x14ac:dyDescent="0.25">
      <c r="A11" s="11" t="s">
        <v>173</v>
      </c>
      <c r="B11" s="12">
        <v>9</v>
      </c>
      <c r="C11" s="13">
        <f>'[9]НП - свыше года ПОДА'!$V$12</f>
        <v>6</v>
      </c>
      <c r="D11" s="14">
        <f>'[9]НП - свыше года ПОДА'!$W$12</f>
        <v>0</v>
      </c>
      <c r="E11" s="25">
        <v>0</v>
      </c>
      <c r="F11" s="25">
        <v>0</v>
      </c>
      <c r="G11" s="25">
        <v>0</v>
      </c>
      <c r="H11" s="25">
        <v>0</v>
      </c>
    </row>
    <row r="12" spans="1:8" x14ac:dyDescent="0.25">
      <c r="A12" s="29" t="s">
        <v>174</v>
      </c>
      <c r="B12" s="15">
        <v>24</v>
      </c>
      <c r="C12" s="16">
        <f>'[10]НП - до года ПОДА'!$V$13</f>
        <v>0</v>
      </c>
      <c r="D12" s="17">
        <f>'[10]НП - до года ПОДА'!$W$13</f>
        <v>5</v>
      </c>
      <c r="E12" s="25">
        <v>0</v>
      </c>
      <c r="F12" s="25">
        <v>4</v>
      </c>
      <c r="G12" s="25">
        <v>10</v>
      </c>
      <c r="H12" s="25">
        <v>7</v>
      </c>
    </row>
    <row r="13" spans="1:8" x14ac:dyDescent="0.25">
      <c r="A13" s="29" t="s">
        <v>175</v>
      </c>
      <c r="B13" s="15">
        <v>8</v>
      </c>
      <c r="C13" s="16">
        <f>'[11]НП - до года ПОДА'!$V$14</f>
        <v>4</v>
      </c>
      <c r="D13" s="17">
        <f>'[11]НП - до года ПОДА'!$W$14</f>
        <v>0</v>
      </c>
      <c r="E13" s="25">
        <v>0</v>
      </c>
      <c r="F13" s="25">
        <v>0</v>
      </c>
      <c r="G13" s="25">
        <v>0</v>
      </c>
      <c r="H13" s="25">
        <v>0</v>
      </c>
    </row>
    <row r="14" spans="1:8" x14ac:dyDescent="0.25">
      <c r="A14" s="29" t="s">
        <v>198</v>
      </c>
      <c r="B14" s="15">
        <v>40</v>
      </c>
      <c r="C14" s="16">
        <f>'[12]НП до года'!$V$13</f>
        <v>3</v>
      </c>
      <c r="D14" s="17">
        <f>'[12]НП до года'!$W$13</f>
        <v>0</v>
      </c>
      <c r="E14" s="25">
        <v>0</v>
      </c>
      <c r="F14" s="25">
        <v>0</v>
      </c>
      <c r="G14" s="25">
        <v>21</v>
      </c>
      <c r="H14" s="25">
        <v>18</v>
      </c>
    </row>
    <row r="15" spans="1:8" x14ac:dyDescent="0.25">
      <c r="A15" s="18" t="s">
        <v>176</v>
      </c>
      <c r="B15" s="15">
        <v>5</v>
      </c>
      <c r="C15" s="16">
        <f>'[13]ТЭ-свыше трех лет'!$V$14</f>
        <v>5</v>
      </c>
      <c r="D15" s="17">
        <f>'[13]ТЭ-свыше трех лет'!$W$14</f>
        <v>0</v>
      </c>
      <c r="E15" s="25">
        <v>0</v>
      </c>
      <c r="F15" s="25">
        <v>0</v>
      </c>
      <c r="G15" s="25">
        <v>0</v>
      </c>
      <c r="H15" s="25">
        <v>0</v>
      </c>
    </row>
    <row r="16" spans="1:8" x14ac:dyDescent="0.25">
      <c r="A16" s="29" t="s">
        <v>177</v>
      </c>
      <c r="B16" s="15">
        <v>17</v>
      </c>
      <c r="C16" s="16">
        <f>'[14]НП - до года ПОДА'!$V$14</f>
        <v>0</v>
      </c>
      <c r="D16" s="17">
        <f>'[14]НП - до года ПОДА'!$W$14</f>
        <v>5</v>
      </c>
      <c r="E16" s="25">
        <v>0</v>
      </c>
      <c r="F16" s="25">
        <v>3</v>
      </c>
      <c r="G16" s="25">
        <v>5</v>
      </c>
      <c r="H16" s="25">
        <v>7</v>
      </c>
    </row>
    <row r="17" spans="1:8" x14ac:dyDescent="0.25">
      <c r="A17" s="11" t="s">
        <v>178</v>
      </c>
      <c r="B17" s="12">
        <v>15</v>
      </c>
      <c r="C17" s="13">
        <f>'[15]НП - до года ПОДА'!$V$14</f>
        <v>0</v>
      </c>
      <c r="D17" s="14">
        <f>'[15]НП - до года ПОДА'!$W$14</f>
        <v>7</v>
      </c>
      <c r="E17" s="25">
        <v>0</v>
      </c>
      <c r="F17" s="25">
        <v>4</v>
      </c>
      <c r="G17" s="25">
        <v>8</v>
      </c>
      <c r="H17" s="25">
        <v>2</v>
      </c>
    </row>
    <row r="18" spans="1:8" x14ac:dyDescent="0.25">
      <c r="A18" s="11" t="s">
        <v>180</v>
      </c>
      <c r="B18" s="12">
        <v>11</v>
      </c>
      <c r="C18" s="13">
        <f>'[16]НП до года'!$V$11</f>
        <v>1</v>
      </c>
      <c r="D18" s="14">
        <v>5</v>
      </c>
      <c r="E18" s="25">
        <v>0</v>
      </c>
      <c r="F18" s="25">
        <v>1</v>
      </c>
      <c r="G18" s="25">
        <v>3</v>
      </c>
      <c r="H18" s="25">
        <v>2</v>
      </c>
    </row>
    <row r="19" spans="1:8" x14ac:dyDescent="0.25">
      <c r="A19" s="11" t="s">
        <v>199</v>
      </c>
      <c r="B19" s="12">
        <v>12</v>
      </c>
      <c r="C19" s="13">
        <f>'[10]НП-2 слух'!$V$14</f>
        <v>0</v>
      </c>
      <c r="D19" s="14">
        <f>'[10]НП-2 слух'!$W$14</f>
        <v>8</v>
      </c>
      <c r="E19" s="25">
        <v>0</v>
      </c>
      <c r="F19" s="25">
        <v>0</v>
      </c>
      <c r="G19" s="25">
        <v>6</v>
      </c>
      <c r="H19" s="25">
        <v>2</v>
      </c>
    </row>
    <row r="20" spans="1:8" x14ac:dyDescent="0.25">
      <c r="A20" s="11" t="s">
        <v>181</v>
      </c>
      <c r="B20" s="12">
        <v>19</v>
      </c>
      <c r="C20" s="13">
        <f>'[17]УТЭ до 3-х'!$V$11</f>
        <v>5</v>
      </c>
      <c r="D20" s="14">
        <f>'[17]УТЭ до 3-х'!$W$11</f>
        <v>5</v>
      </c>
      <c r="E20" s="25">
        <v>0</v>
      </c>
      <c r="F20" s="25">
        <v>4</v>
      </c>
      <c r="G20" s="25">
        <v>4</v>
      </c>
      <c r="H20" s="25">
        <v>3</v>
      </c>
    </row>
    <row r="21" spans="1:8" x14ac:dyDescent="0.25">
      <c r="A21" s="29" t="s">
        <v>182</v>
      </c>
      <c r="B21" s="15">
        <v>6</v>
      </c>
      <c r="C21" s="16">
        <f>'[18]НП свыше года'!$V$12</f>
        <v>0</v>
      </c>
      <c r="D21" s="17">
        <f>'[18]НП свыше года'!$W$12</f>
        <v>8</v>
      </c>
      <c r="E21" s="25">
        <v>0</v>
      </c>
      <c r="F21" s="25">
        <v>0</v>
      </c>
      <c r="G21" s="25">
        <v>2</v>
      </c>
      <c r="H21" s="25">
        <v>4</v>
      </c>
    </row>
    <row r="22" spans="1:8" x14ac:dyDescent="0.25">
      <c r="A22" s="19" t="s">
        <v>183</v>
      </c>
      <c r="B22" s="12">
        <v>13</v>
      </c>
      <c r="C22" s="13">
        <f>'[19]Нп свыше года'!$V$12</f>
        <v>4</v>
      </c>
      <c r="D22" s="14">
        <f>'[19]Нп свыше года'!$W$12</f>
        <v>12</v>
      </c>
      <c r="E22" s="25">
        <v>0</v>
      </c>
      <c r="F22" s="25">
        <v>0</v>
      </c>
      <c r="G22" s="25">
        <v>2</v>
      </c>
      <c r="H22" s="25">
        <v>9</v>
      </c>
    </row>
    <row r="23" spans="1:8" x14ac:dyDescent="0.25">
      <c r="A23" s="19" t="s">
        <v>184</v>
      </c>
      <c r="B23" s="12">
        <v>2</v>
      </c>
      <c r="C23" s="13">
        <f>'[20]НП свыше года'!$V$12</f>
        <v>2</v>
      </c>
      <c r="D23" s="14">
        <f>'[20]НП свыше года'!$W$12</f>
        <v>1</v>
      </c>
      <c r="E23" s="25">
        <v>0</v>
      </c>
      <c r="F23" s="25">
        <v>0</v>
      </c>
      <c r="G23" s="25">
        <v>0</v>
      </c>
      <c r="H23" s="25">
        <v>1</v>
      </c>
    </row>
    <row r="24" spans="1:8" x14ac:dyDescent="0.25">
      <c r="A24" s="19" t="s">
        <v>179</v>
      </c>
      <c r="B24" s="12">
        <v>14</v>
      </c>
      <c r="C24" s="13">
        <f>'[21]ТЭ-3(п)'!$V$12</f>
        <v>2</v>
      </c>
      <c r="D24" s="14">
        <f>'[21]ТЭ-3(п)'!$W$12</f>
        <v>4</v>
      </c>
      <c r="E24" s="25">
        <v>0</v>
      </c>
      <c r="F24" s="25">
        <v>3</v>
      </c>
      <c r="G24" s="25">
        <v>3</v>
      </c>
      <c r="H24" s="25">
        <v>2</v>
      </c>
    </row>
    <row r="25" spans="1:8" x14ac:dyDescent="0.25">
      <c r="A25" s="19" t="s">
        <v>185</v>
      </c>
      <c r="B25" s="12">
        <v>11</v>
      </c>
      <c r="C25" s="13">
        <f>'[22]НП до года'!$V$13</f>
        <v>1</v>
      </c>
      <c r="D25" s="14">
        <f>'[22]НП до года'!$W$13</f>
        <v>11</v>
      </c>
      <c r="E25" s="25">
        <v>0</v>
      </c>
      <c r="F25" s="25">
        <v>1</v>
      </c>
      <c r="G25" s="25">
        <v>7</v>
      </c>
      <c r="H25" s="25">
        <v>1</v>
      </c>
    </row>
    <row r="26" spans="1:8" x14ac:dyDescent="0.25">
      <c r="A26" s="29" t="s">
        <v>186</v>
      </c>
      <c r="B26" s="15">
        <v>14</v>
      </c>
      <c r="C26" s="16">
        <f>'[23]НП до года'!$V$12</f>
        <v>1</v>
      </c>
      <c r="D26" s="17">
        <f>'[23]НП до года'!$W$12</f>
        <v>5</v>
      </c>
      <c r="E26" s="25">
        <v>0</v>
      </c>
      <c r="F26" s="25">
        <v>0</v>
      </c>
      <c r="G26" s="25">
        <v>8</v>
      </c>
      <c r="H26" s="25">
        <v>3</v>
      </c>
    </row>
    <row r="27" spans="1:8" x14ac:dyDescent="0.25">
      <c r="A27" s="10" t="s">
        <v>187</v>
      </c>
      <c r="B27" s="10"/>
      <c r="C27" s="10"/>
      <c r="D27" s="10"/>
      <c r="E27" s="24"/>
      <c r="F27" s="24"/>
      <c r="G27" s="24"/>
      <c r="H27" s="24"/>
    </row>
    <row r="28" spans="1:8" x14ac:dyDescent="0.25">
      <c r="A28" s="19" t="s">
        <v>188</v>
      </c>
      <c r="B28" s="12">
        <v>2</v>
      </c>
      <c r="C28" s="13">
        <v>2</v>
      </c>
      <c r="D28" s="14">
        <v>0</v>
      </c>
      <c r="E28" s="25">
        <v>0</v>
      </c>
      <c r="F28" s="25">
        <v>0</v>
      </c>
      <c r="G28" s="25">
        <v>0</v>
      </c>
      <c r="H28" s="25">
        <v>0</v>
      </c>
    </row>
    <row r="29" spans="1:8" x14ac:dyDescent="0.25">
      <c r="A29" s="19" t="s">
        <v>186</v>
      </c>
      <c r="B29" s="12">
        <v>6</v>
      </c>
      <c r="C29" s="13">
        <v>1</v>
      </c>
      <c r="D29" s="14">
        <v>0</v>
      </c>
      <c r="E29" s="25">
        <v>0</v>
      </c>
      <c r="F29" s="25">
        <v>0</v>
      </c>
      <c r="G29" s="25">
        <v>0</v>
      </c>
      <c r="H29" s="25">
        <v>2</v>
      </c>
    </row>
    <row r="30" spans="1:8" x14ac:dyDescent="0.25">
      <c r="A30" s="19" t="s">
        <v>189</v>
      </c>
      <c r="B30" s="12">
        <v>3</v>
      </c>
      <c r="C30" s="13">
        <v>2</v>
      </c>
      <c r="D30" s="14">
        <v>0</v>
      </c>
      <c r="E30" s="25">
        <v>0</v>
      </c>
      <c r="F30" s="25">
        <v>0</v>
      </c>
      <c r="G30" s="25">
        <v>0</v>
      </c>
      <c r="H30" s="25">
        <v>0</v>
      </c>
    </row>
    <row r="31" spans="1:8" x14ac:dyDescent="0.25">
      <c r="A31" s="19" t="s">
        <v>190</v>
      </c>
      <c r="B31" s="12">
        <v>2</v>
      </c>
      <c r="C31" s="13">
        <v>2</v>
      </c>
      <c r="D31" s="14">
        <v>0</v>
      </c>
      <c r="E31" s="25">
        <v>0</v>
      </c>
      <c r="F31" s="25">
        <v>0</v>
      </c>
      <c r="G31" s="25">
        <v>0</v>
      </c>
      <c r="H31" s="25">
        <v>0</v>
      </c>
    </row>
    <row r="32" spans="1:8" x14ac:dyDescent="0.25">
      <c r="A32" s="19" t="s">
        <v>191</v>
      </c>
      <c r="B32" s="12">
        <v>2</v>
      </c>
      <c r="C32" s="13">
        <v>1</v>
      </c>
      <c r="D32" s="14">
        <v>1</v>
      </c>
      <c r="E32" s="25">
        <v>0</v>
      </c>
      <c r="F32" s="25">
        <v>0</v>
      </c>
      <c r="G32" s="25">
        <v>0</v>
      </c>
      <c r="H32" s="25">
        <v>1</v>
      </c>
    </row>
    <row r="33" spans="1:8" x14ac:dyDescent="0.25">
      <c r="A33" s="19" t="s">
        <v>181</v>
      </c>
      <c r="B33" s="12">
        <v>4</v>
      </c>
      <c r="C33" s="13">
        <v>1</v>
      </c>
      <c r="D33" s="14">
        <v>0</v>
      </c>
      <c r="E33" s="25">
        <v>0</v>
      </c>
      <c r="F33" s="25">
        <v>0</v>
      </c>
      <c r="G33" s="25">
        <v>0</v>
      </c>
      <c r="H33" s="25">
        <v>0</v>
      </c>
    </row>
    <row r="34" spans="1:8" x14ac:dyDescent="0.25">
      <c r="A34" s="20"/>
      <c r="B34" s="22">
        <f t="shared" ref="B34:H34" si="0">SUM(B3:B9,B10:B18,B19:B24,B25:B26,B28:B33)</f>
        <v>421</v>
      </c>
      <c r="C34" s="22">
        <f t="shared" si="0"/>
        <v>68</v>
      </c>
      <c r="D34" s="22">
        <f t="shared" si="0"/>
        <v>125</v>
      </c>
      <c r="E34" s="27">
        <f t="shared" si="0"/>
        <v>0</v>
      </c>
      <c r="F34" s="27">
        <f t="shared" si="0"/>
        <v>45</v>
      </c>
      <c r="G34" s="27">
        <f t="shared" si="0"/>
        <v>140</v>
      </c>
      <c r="H34" s="27">
        <f t="shared" si="0"/>
        <v>124</v>
      </c>
    </row>
    <row r="35" spans="1:8" x14ac:dyDescent="0.25">
      <c r="A35" s="20"/>
      <c r="B35" s="21"/>
      <c r="C35" s="21"/>
      <c r="D35" s="21"/>
    </row>
    <row r="36" spans="1:8" x14ac:dyDescent="0.25">
      <c r="B36" s="21"/>
      <c r="C36" s="21"/>
      <c r="D36" s="21"/>
      <c r="F36" s="28">
        <f>SUM(E34:H34)</f>
        <v>309</v>
      </c>
      <c r="G36" s="28"/>
    </row>
    <row r="37" spans="1:8" x14ac:dyDescent="0.25">
      <c r="B37" s="21"/>
      <c r="C37" s="21"/>
      <c r="D37" s="21"/>
    </row>
    <row r="38" spans="1:8" x14ac:dyDescent="0.25">
      <c r="B38" s="21"/>
      <c r="C38" s="21"/>
      <c r="D38" s="21"/>
    </row>
    <row r="39" spans="1:8" x14ac:dyDescent="0.25">
      <c r="B39" s="21"/>
      <c r="C39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Комплектование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2025-02-11T02:42:51Z</dcterms:modified>
</cp:coreProperties>
</file>