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14520" windowHeight="11895"/>
  </bookViews>
  <sheets>
    <sheet name="Отчет" sheetId="1" r:id="rId1"/>
    <sheet name="Комплектование" sheetId="2" r:id="rId2"/>
    <sheet name="Лист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D50" i="1" l="1"/>
  <c r="D36" i="1"/>
  <c r="E58" i="1"/>
  <c r="E59" i="1"/>
  <c r="E51" i="1"/>
  <c r="E52" i="1"/>
  <c r="E53" i="1"/>
  <c r="E54" i="1"/>
  <c r="E55" i="1"/>
  <c r="E56" i="1"/>
  <c r="E50" i="1"/>
  <c r="E49" i="1"/>
  <c r="E48" i="1"/>
  <c r="E47" i="1"/>
  <c r="E46" i="1"/>
  <c r="E45" i="1"/>
  <c r="E44" i="1"/>
  <c r="E43" i="1"/>
  <c r="E42" i="1"/>
  <c r="E41" i="1" l="1"/>
  <c r="E40" i="1"/>
  <c r="E39" i="1"/>
  <c r="E38" i="1"/>
  <c r="E37" i="1"/>
  <c r="E36" i="1"/>
  <c r="D30" i="1" l="1"/>
  <c r="D18" i="1"/>
  <c r="E7" i="1" l="1"/>
  <c r="E6" i="1"/>
  <c r="E5" i="1"/>
  <c r="E4" i="1"/>
  <c r="E3" i="1"/>
  <c r="E14" i="1"/>
  <c r="E13" i="1"/>
  <c r="E12" i="1"/>
  <c r="E11" i="1"/>
  <c r="E10" i="1"/>
  <c r="E9" i="1"/>
  <c r="E8" i="1"/>
  <c r="E18" i="1"/>
  <c r="E17" i="1"/>
  <c r="E16" i="1"/>
  <c r="E15" i="1"/>
  <c r="E35" i="1"/>
  <c r="E34" i="1"/>
  <c r="E33" i="1"/>
  <c r="E32" i="1"/>
  <c r="E31" i="1"/>
  <c r="E23" i="1"/>
  <c r="E22" i="1"/>
  <c r="E21" i="1"/>
  <c r="E20" i="1"/>
  <c r="E19" i="1"/>
  <c r="E29" i="1"/>
  <c r="E28" i="1"/>
  <c r="E27" i="1"/>
  <c r="E26" i="1"/>
  <c r="E25" i="1"/>
  <c r="D7" i="1" l="1"/>
  <c r="D6" i="1"/>
  <c r="D5" i="1"/>
  <c r="D4" i="1"/>
  <c r="G67" i="2" l="1"/>
  <c r="H67" i="2"/>
  <c r="I67" i="2"/>
  <c r="F67" i="2"/>
  <c r="G69" i="2" l="1"/>
  <c r="D57" i="1"/>
  <c r="E57" i="1" s="1"/>
  <c r="D47" i="1"/>
  <c r="D12" i="1"/>
  <c r="D24" i="1"/>
  <c r="E24" i="1" s="1"/>
  <c r="E30" i="1"/>
  <c r="D70" i="1"/>
  <c r="D63" i="1"/>
  <c r="E4" i="2" l="1"/>
  <c r="C72" i="2"/>
  <c r="C71" i="2"/>
  <c r="C70" i="2"/>
  <c r="C69" i="2"/>
  <c r="C6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D4" i="2"/>
  <c r="E3" i="2"/>
  <c r="D3" i="2"/>
  <c r="E67" i="2" l="1"/>
  <c r="D67" i="2"/>
</calcChain>
</file>

<file path=xl/sharedStrings.xml><?xml version="1.0" encoding="utf-8"?>
<sst xmlns="http://schemas.openxmlformats.org/spreadsheetml/2006/main" count="374" uniqueCount="228">
  <si>
    <t>N п/п</t>
  </si>
  <si>
    <t>Показатели</t>
  </si>
  <si>
    <t>Единица измерения</t>
  </si>
  <si>
    <t>1.</t>
  </si>
  <si>
    <t>Образовательная деятельность</t>
  </si>
  <si>
    <t>Общая численность учащихся, в том числе:</t>
  </si>
  <si>
    <t>человек</t>
  </si>
  <si>
    <t>Детей дошкольного возраста (3 - 7 лет)</t>
  </si>
  <si>
    <t>Детей младшего школьного возраста (7 - 11 лет)</t>
  </si>
  <si>
    <t>Детей среднего школьного возраста (11 - 15 лет)</t>
  </si>
  <si>
    <t>Детей старшего школьного возраста (15 - 17 лет)</t>
  </si>
  <si>
    <t>Численность учащихся, обучающихся по образовательным программам по договорам об оказании платных образовательных услуг</t>
  </si>
  <si>
    <t>Численность/удельный вес численности учащихся, занимающихся в 2-х и более объединениях (кружках, секциях, клубах), в общей численности учащихся</t>
  </si>
  <si>
    <t>человек/%</t>
  </si>
  <si>
    <t>Численность/удельный вес численности учащихся с применением дистанционных образовательных технологий, электронного обучения, в общей численности учащихся</t>
  </si>
  <si>
    <t>Численность/удельный вес численности учащихся по образовательным программам для детей с выдающимися способностями, в общей численности учащихся</t>
  </si>
  <si>
    <t>Численность/удельный вес численности учащихся по образовательным программам, направленным на работу с детьми с особыми потребностями в образовании, в общей численности учащихся, в том числе:</t>
  </si>
  <si>
    <t>Учащиеся с ограниченными возможностями здоровья</t>
  </si>
  <si>
    <t>Дети-сироты, дети, оставшиеся без попечения родителей</t>
  </si>
  <si>
    <t>Дети-мигранты</t>
  </si>
  <si>
    <t>Дети, попавшие в трудную жизненную ситуацию</t>
  </si>
  <si>
    <t>Численность/удельный вес численности учащихся, занимающихся учебно-исследовательской, проектной деятельностью, в общей численности учащихся</t>
  </si>
  <si>
    <t>Численность/удельный вес численности учащихся, принявших участие в массовых мероприятиях (конкурсы, соревнования, фестивали, конференции), в общей численности учащихся, в том числе:</t>
  </si>
  <si>
    <t>На муниципальном уровне</t>
  </si>
  <si>
    <t>На региональном уровне</t>
  </si>
  <si>
    <t>На межрегиональном уровне</t>
  </si>
  <si>
    <t>На федеральном уровне</t>
  </si>
  <si>
    <t>На международном уровне</t>
  </si>
  <si>
    <t>Численность/удельный вес численности учащихся - победителей и призеров массовых мероприятий (конкурсы, соревнования, фестивали, конференции), в общей численности учащихся, в том числе:</t>
  </si>
  <si>
    <t>Численность/удельный вес численности учащихся, участвующих в образовательных и социальных проектах, в общей численности учащихся, в том числе:</t>
  </si>
  <si>
    <t>Муниципального уровня</t>
  </si>
  <si>
    <t>Регионального уровня</t>
  </si>
  <si>
    <t>Межрегионального уровня</t>
  </si>
  <si>
    <t>Федерального уровня</t>
  </si>
  <si>
    <t>Международного уровня</t>
  </si>
  <si>
    <t>Количество массовых мероприятий, проведенных образовательной организацией, в том числе:</t>
  </si>
  <si>
    <t>единиц</t>
  </si>
  <si>
    <t>Общая численность педагогических работников</t>
  </si>
  <si>
    <t>Численность/удельный вес численности педагогических работников, имеющих высшее образование, в общей численности педагогических работников</t>
  </si>
  <si>
    <t>Численность/удельный вес численности педагогических работников, имеющих высшее образование педагогической направленности (профиля), в общей численности педагогических работников</t>
  </si>
  <si>
    <t>Численность/удельный вес численности педагогических работников, имеющих среднее профессиональное образование, в общей численности педагогических работников</t>
  </si>
  <si>
    <t>Численность/удельный вес численности педагогических работников, имеющих среднее профессиональное образование педагогической направленности (профиля), в общей численности педагогических работников</t>
  </si>
  <si>
    <t>Численность/удельный вес численности педагогических работников, которым по результатам аттестации присвоена квалификационная категория, в общей численности педагогических работников, в том числе:</t>
  </si>
  <si>
    <t>1.17.1</t>
  </si>
  <si>
    <t>Высшая</t>
  </si>
  <si>
    <t>1.17.2</t>
  </si>
  <si>
    <t>Первая</t>
  </si>
  <si>
    <t>Численность/удельный вес численности педагогических работников в общей численности педагогических работников, педагогический стаж работы которых составляет:</t>
  </si>
  <si>
    <t>1.18.1</t>
  </si>
  <si>
    <t>До 5 лет</t>
  </si>
  <si>
    <t>1.18.2</t>
  </si>
  <si>
    <t>Свыше 30 лет</t>
  </si>
  <si>
    <t>Численность/удельный вес численности педагогических работников в общей численности педагогических работников в возрасте до 30 лет</t>
  </si>
  <si>
    <t>Численность/удельный вес численности педагогических работников в общей численности педагогических работников в возрасте от 55 лет</t>
  </si>
  <si>
    <t>Численность/удельный вес численности педагогических и административно-хозяйственных работников, прошедших за последние 5 лет повышение квалификации/профессиональную переподготовку по профилю педагогической деятельности или иной осуществляемой в образовательной организации деятельности, в общей численности педагогических и административно-хозяйственных работников</t>
  </si>
  <si>
    <t>Численность/удельный вес численности специалистов, обеспечивающих методическую деятельность образовательной организации, в общей численности сотрудников образовательной организации</t>
  </si>
  <si>
    <t>Количество публикаций, подготовленных педагогическими работниками образовательной организации:</t>
  </si>
  <si>
    <t>1.23.1</t>
  </si>
  <si>
    <t>За 3 года</t>
  </si>
  <si>
    <t>1.23.2</t>
  </si>
  <si>
    <t>За отчетный период</t>
  </si>
  <si>
    <t>Наличие в организации дополнительного образования системы психолого-педагогической поддержки одаренных детей, иных групп детей, требующих повышенного педагогического внимания</t>
  </si>
  <si>
    <t>да/нет</t>
  </si>
  <si>
    <t>2.</t>
  </si>
  <si>
    <t>Инфраструктура</t>
  </si>
  <si>
    <t>Количество компьютеров в расчете на одного учащегося</t>
  </si>
  <si>
    <t>Количество помещений для осуществления образовательной деятельности, в том числе:</t>
  </si>
  <si>
    <t>Учебный класс</t>
  </si>
  <si>
    <t>Лаборатория</t>
  </si>
  <si>
    <t>Мастерская</t>
  </si>
  <si>
    <t>Танцевальный класс</t>
  </si>
  <si>
    <t>Спортивный зал</t>
  </si>
  <si>
    <t>Бассейн</t>
  </si>
  <si>
    <t>Количество помещений для организации досуговой деятельности учащихся, в том числе:</t>
  </si>
  <si>
    <t>Актовый зал</t>
  </si>
  <si>
    <t>Концертный зал</t>
  </si>
  <si>
    <t>Игровое помещение</t>
  </si>
  <si>
    <t>Наличие загородных оздоровительных лагерей, баз отдыха</t>
  </si>
  <si>
    <t>Наличие в образовательной организации системы электронного документооборота</t>
  </si>
  <si>
    <t>Наличие читального зала библиотеки, в том числе:</t>
  </si>
  <si>
    <t>С обеспечением возможности работы на стационарных компьютерах или использования переносных компьютеров</t>
  </si>
  <si>
    <t>С медиатекой</t>
  </si>
  <si>
    <t>Оснащенного средствами сканирования и распознавания текстов</t>
  </si>
  <si>
    <t>С выходом в Интернет с компьютеров, расположенных в помещении библиотеки</t>
  </si>
  <si>
    <t>С контролируемой распечаткой бумажных материалов</t>
  </si>
  <si>
    <t>Численность/удельный вес численности учащихся, которым обеспечена возможность пользоваться широкополосным Интернетом (не менее 2 Мб/с), в общей численности учащихся</t>
  </si>
  <si>
    <t>Количество</t>
  </si>
  <si>
    <t>%</t>
  </si>
  <si>
    <t>1.1</t>
  </si>
  <si>
    <t>1.1.1</t>
  </si>
  <si>
    <t>1.1.2</t>
  </si>
  <si>
    <t>1.1.3</t>
  </si>
  <si>
    <t>1.1.4</t>
  </si>
  <si>
    <t>1.2</t>
  </si>
  <si>
    <t>1.3</t>
  </si>
  <si>
    <t>1.4</t>
  </si>
  <si>
    <t>1.5</t>
  </si>
  <si>
    <t>1.6</t>
  </si>
  <si>
    <t>1.6.1</t>
  </si>
  <si>
    <t>1.6.2</t>
  </si>
  <si>
    <t>1.6.3</t>
  </si>
  <si>
    <t>1.6.4</t>
  </si>
  <si>
    <t>1.7</t>
  </si>
  <si>
    <t>1.8</t>
  </si>
  <si>
    <t>1.8.1</t>
  </si>
  <si>
    <t>1.8.2</t>
  </si>
  <si>
    <t>1.8.3</t>
  </si>
  <si>
    <t>1.8.4</t>
  </si>
  <si>
    <t>1.8.5</t>
  </si>
  <si>
    <t>1.9</t>
  </si>
  <si>
    <t>1.9.1</t>
  </si>
  <si>
    <t>1.9.2</t>
  </si>
  <si>
    <t>1.9.3</t>
  </si>
  <si>
    <t>1.9.4</t>
  </si>
  <si>
    <t>1.9.5</t>
  </si>
  <si>
    <t>1.10</t>
  </si>
  <si>
    <t>1.10.2</t>
  </si>
  <si>
    <t>1.10.1</t>
  </si>
  <si>
    <t>1.10.3</t>
  </si>
  <si>
    <t>1.10.4</t>
  </si>
  <si>
    <t>1.10.5</t>
  </si>
  <si>
    <t>1.11</t>
  </si>
  <si>
    <t>1.11.1</t>
  </si>
  <si>
    <t>1.11.2</t>
  </si>
  <si>
    <t>1.11.3</t>
  </si>
  <si>
    <t>1.11.4</t>
  </si>
  <si>
    <t>1.11.5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</si>
  <si>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</si>
  <si>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</si>
  <si>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</si>
  <si>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</si>
  <si>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</si>
  <si>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</si>
  <si>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</si>
  <si>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</si>
  <si>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</si>
  <si>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</si>
  <si>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</si>
  <si>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</si>
  <si>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</si>
  <si>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2.2</t>
  </si>
  <si>
    <t>2.2.1</t>
  </si>
  <si>
    <t>2.2.2</t>
  </si>
  <si>
    <t>2.2.3</t>
  </si>
  <si>
    <t>2.2.4</t>
  </si>
  <si>
    <t>2.2.5</t>
  </si>
  <si>
    <t>2.2.6</t>
  </si>
  <si>
    <t>2.3</t>
  </si>
  <si>
    <t>2.3.1</t>
  </si>
  <si>
    <t>2.3.2</t>
  </si>
  <si>
    <t>2.3.3</t>
  </si>
  <si>
    <t>2.4</t>
  </si>
  <si>
    <t>2.5</t>
  </si>
  <si>
    <t>2.6</t>
  </si>
  <si>
    <t>2.6.1</t>
  </si>
  <si>
    <t>2.6.2</t>
  </si>
  <si>
    <t>2.6.3</t>
  </si>
  <si>
    <t>2.6.4</t>
  </si>
  <si>
    <t>2.6.5</t>
  </si>
  <si>
    <t>2.7</t>
  </si>
  <si>
    <t>2.1</t>
  </si>
  <si>
    <t>ФИО</t>
  </si>
  <si>
    <t>группа</t>
  </si>
  <si>
    <t>кол-во чел.</t>
  </si>
  <si>
    <t>Совершеннолетние</t>
  </si>
  <si>
    <t>Несовершеннолетние</t>
  </si>
  <si>
    <t>ЛИН</t>
  </si>
  <si>
    <t>Дровосеков Владимир Юрьевич</t>
  </si>
  <si>
    <t>НП свыше года</t>
  </si>
  <si>
    <t>Кондрашов Сергей Викторович</t>
  </si>
  <si>
    <t>НП до года</t>
  </si>
  <si>
    <t>Петрик Михаил Николаевич</t>
  </si>
  <si>
    <t xml:space="preserve">УТЭ свыше 3-х лет </t>
  </si>
  <si>
    <t xml:space="preserve">Тарханова Анна Николаевна </t>
  </si>
  <si>
    <t xml:space="preserve">НП до года </t>
  </si>
  <si>
    <t>Черных Алексей Юрьевич</t>
  </si>
  <si>
    <t>Захаркина Ольга Александровна</t>
  </si>
  <si>
    <t>УТЭ до 3-х лет</t>
  </si>
  <si>
    <t>Самодуров Вадим Дмитриевич</t>
  </si>
  <si>
    <t xml:space="preserve">НП свыше года </t>
  </si>
  <si>
    <t>ПОДА</t>
  </si>
  <si>
    <t>Васильева Мария Анатольевна</t>
  </si>
  <si>
    <t>Дьячков Василий Иванович</t>
  </si>
  <si>
    <t>Земсков Иван Игоревич</t>
  </si>
  <si>
    <t>УТЭ до трех лет</t>
  </si>
  <si>
    <t>Кашметов Денис Анатольевич</t>
  </si>
  <si>
    <t>УТЭ свыше 3-х лет</t>
  </si>
  <si>
    <t>Соколов Виктор Васильевич</t>
  </si>
  <si>
    <t>УТЭ свыше трех лет</t>
  </si>
  <si>
    <t>Терешков Виктор Сергеевич</t>
  </si>
  <si>
    <t>Терешков Сергей Сергеевич</t>
  </si>
  <si>
    <t>Цветкова Наталья Юрьевна</t>
  </si>
  <si>
    <t>Шихова Наталья Владимировна</t>
  </si>
  <si>
    <t>Глухие</t>
  </si>
  <si>
    <t xml:space="preserve">Кондоба Яна Сергеевна </t>
  </si>
  <si>
    <t>НП №1 до года (1 год)</t>
  </si>
  <si>
    <t>НП № 2 до года  (1 год)</t>
  </si>
  <si>
    <t>Матяш Олег Юрьевич</t>
  </si>
  <si>
    <t>Нюркин Виталий Валерьевич</t>
  </si>
  <si>
    <t>УТЭ до з-х лет</t>
  </si>
  <si>
    <t>Саловатов Анатолий Харисович</t>
  </si>
  <si>
    <t>Тарханова Анна Николаевна</t>
  </si>
  <si>
    <t>Ходенков Александр Григорьевич</t>
  </si>
  <si>
    <t>Слепые</t>
  </si>
  <si>
    <t>Кухарев Вячеслав Владимирович</t>
  </si>
  <si>
    <t xml:space="preserve">Родина Татьяна Юрьевна </t>
  </si>
  <si>
    <t>УТЭ свыше года</t>
  </si>
  <si>
    <t xml:space="preserve">УТЭ до года </t>
  </si>
  <si>
    <t>УТЭ до года</t>
  </si>
  <si>
    <t>ССМ</t>
  </si>
  <si>
    <t xml:space="preserve">Петрик Михаил Николаевич </t>
  </si>
  <si>
    <t>ЛИН ССМ</t>
  </si>
  <si>
    <t>ПОДА ССМ</t>
  </si>
  <si>
    <t xml:space="preserve">Соколов Виктор Васильевич </t>
  </si>
  <si>
    <t>Цветков Роман Федорович</t>
  </si>
  <si>
    <t>Глухие ССМ</t>
  </si>
  <si>
    <t xml:space="preserve">Нюркин Виталий Валерьевич </t>
  </si>
  <si>
    <t xml:space="preserve">Терешков Сергей Сергеевич </t>
  </si>
  <si>
    <t xml:space="preserve">Земсков Иван Игоревич </t>
  </si>
  <si>
    <t>Слепые ССМ</t>
  </si>
  <si>
    <t>ГЛУХИЕ</t>
  </si>
  <si>
    <t>СЛЕПЫЕ</t>
  </si>
  <si>
    <t>3-7 лет</t>
  </si>
  <si>
    <t>7-11 лет</t>
  </si>
  <si>
    <t>11-15 лет</t>
  </si>
  <si>
    <t>15-17 лет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</si>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</sst>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4" fillId="2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2" borderId="5" xfId="0" applyFont="1" applyFill="1" applyBorder="1"/>
    <xf numFmtId="0" fontId="4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44;&#1088;&#1086;&#1074;&#1086;&#1089;&#1077;&#1082;&#1086;&#1074;%20&#1042;.&#1070;.%2001.09.2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7;&#1077;&#1084;&#1089;&#1082;&#1086;&#1074;%20&#1048;.&#1048;.%2001.09.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0;&#1072;&#1096;&#1084;&#1077;&#1090;&#1086;&#1074;%20&#1044;.&#1040;.%2001.09.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0;&#1086;&#1085;&#1076;&#1088;&#1072;&#1096;&#1086;&#1074;%20&#1057;.&#1042;.%2001.09.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7;&#1086;&#1082;&#1086;&#1083;&#1086;&#1074;%20&#1042;.&#1042;%2001.09.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8;&#1077;&#1088;&#1077;&#1096;&#1082;&#1086;&#1074;%20&#1042;.&#1057;%2001.09.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58;&#1077;&#1088;&#1077;&#1096;&#1082;&#1086;&#1074;%20&#1057;.&#1057;%2001.09.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62;&#1074;&#1077;&#1090;&#1082;&#1086;&#1074;&#1072;%20&#1053;.&#1070;.%202023%20&#1055;&#1054;&#1044;&#104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64;&#1080;&#1093;&#1086;&#1074;&#1072;%2001.05.2023%20&#1055;&#1054;&#1044;&#104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42;&#1072;&#1089;&#1080;&#1083;&#1100;&#1077;&#1074;&#1072;%2001.09.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47;&#1072;&#1093;&#1072;&#1088;&#1082;&#1080;&#1085;&#1072;%20&#1089;&#1083;&#1091;&#1093;%20%2001.09.2023%20&#1087;&#1088;&#1086;&#1074;&#1077;&#1088;&#1077;&#108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0;&#1086;&#1085;&#1076;&#1088;&#1072;&#1096;&#1086;&#1074;%20&#1057;.&#1042;.%2001.09.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0;&#1086;&#1085;&#1076;&#1086;&#1073;&#1072;%2003.10.202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2;&#1072;&#1090;&#1103;&#1096;%2001.09.2023%20&#1087;&#1088;&#1086;&#1074;&#1077;&#1088;&#1077;&#1085;&#108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3;&#1102;&#1088;&#1082;&#1080;&#1085;%20%2001.09.2023%20&#1087;&#1088;&#1086;&#1074;&#1077;&#1088;&#1077;&#1085;&#108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7;&#1072;&#1083;&#1072;&#1074;&#1072;&#1090;&#1086;&#1074;%2001.09.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58;&#1072;&#1088;&#1093;&#1072;&#1085;&#1086;&#1074;&#1072;%20&#1075;&#1083;.%2001.09.2023%20&#1087;&#1088;&#1086;&#1074;&#1077;&#1088;&#1077;&#1085;&#108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61;&#1086;&#1076;&#1077;&#1085;&#1082;&#1086;&#1074;%2010.01.2023%20&#1087;&#1088;&#1086;&#1074;&#1077;&#1088;&#1077;&#1085;&#108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62;&#1074;&#1077;&#1090;&#1082;&#1086;&#1074;&#1072;%20&#1053;.&#1070;.%2001.05.202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87;&#1086;&#1088;&#1090;%20&#1075;&#1083;&#1091;&#1093;&#1080;&#1093;%2001.09.2023/&#1057;&#1087;&#1080;&#1089;&#1086;&#1082;%20&#1064;&#1080;&#1093;&#1086;&#1074;&#1072;%20&#1089;&#1083;&#1091;&#1093;%2001.05.202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57;%2001.05.2023/&#1057;&#1087;&#1080;&#1089;&#1086;&#1082;%20&#1050;&#1091;&#1093;&#1072;&#1088;&#1077;&#1074;%20&#1042;.&#1042;.%2001.09.202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57;%2001.05.2023/&#1057;&#1087;&#1080;&#1089;&#1086;&#1082;%20&#1056;&#1086;&#1076;&#1080;&#1085;&#1072;%20&#1058;.&#1070;%2001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5;&#1077;&#1090;&#1088;&#1080;&#1082;%20&#1052;.&#1053;.%2001.09.202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7;&#1057;%2001.05.2023/&#1057;&#1087;&#1080;&#1089;&#1086;&#1082;%20&#1057;&#1072;&#1084;&#1086;&#1076;&#1091;&#1088;&#1086;&#1074;%20&#1042;.&#1044;.%20&#1089;&#1083;&#1077;&#1087;&#1099;&#1077;%2001.09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58;&#1072;&#1088;&#1093;&#1072;&#1085;&#1086;&#1074;&#1072;%20&#1040;.&#1053;.%2001.09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2;&#1080;%20&#1063;&#1077;&#1088;&#1085;&#1099;&#1093;%20&#1040;.&#1070;.%2001.09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6;&#1082;%20&#1047;&#1072;&#1093;&#1072;&#1088;&#1082;&#1080;&#1085;&#1072;%20&#1051;&#1048;&#1053;%2001.09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1;&#1048;&#1053;%2001.09.2023/&#1057;&#1087;&#1080;&#1089;&#1086;&#1082;%20&#1057;&#1072;&#1084;&#1086;&#1076;&#1091;&#1088;&#1086;&#1074;%2001.09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2;&#1072;&#1089;&#1080;&#1083;&#1100;&#1077;&#1074;&#1072;%20&#1052;.&#1040;.%2001.09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91;&#1073;&#1077;&#1085;&#1082;&#1086;&#1074;&#1072;_&#1055;&#1042;/Desktop/&#1044;&#1083;&#1103;%20&#1044;&#1086;&#1076;&#1086;&#1085;&#1086;&#1074;&#1086;&#1081;/&#1054;&#1090;&#1095;&#1077;&#1090;%20&#1057;&#1054;&#1050;&#1054;/&#1057;&#1087;&#1080;&#1089;&#1082;&#1080;%20&#1086;&#1090;%2001.09.2023/&#1055;&#1054;&#1044;&#1040;%2001.09.2023/&#1057;&#1087;&#1080;&#1089;&#1086;&#1082;%20&#1044;&#1100;&#1103;&#1095;&#1082;&#1086;&#1074;%20&#1042;.&#1048;.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1</v>
          </cell>
          <cell r="W12">
            <v>11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УТЭ - до трех лет ПОДА"/>
      <sheetName val="НП-2 слух"/>
    </sheetNames>
    <sheetDataSet>
      <sheetData sheetId="0">
        <row r="13">
          <cell r="V13">
            <v>0</v>
          </cell>
          <cell r="W13">
            <v>5</v>
          </cell>
        </row>
      </sheetData>
      <sheetData sheetId="1">
        <row r="13">
          <cell r="V13">
            <v>2</v>
          </cell>
          <cell r="W13">
            <v>10</v>
          </cell>
        </row>
      </sheetData>
      <sheetData sheetId="2">
        <row r="14">
          <cell r="V14">
            <v>0</v>
          </cell>
          <cell r="W14">
            <v>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свыше года ПОДА"/>
      <sheetName val="НП - до года ПОДА"/>
    </sheetNames>
    <sheetDataSet>
      <sheetData sheetId="0">
        <row r="14">
          <cell r="V14">
            <v>6</v>
          </cell>
          <cell r="W14">
            <v>0</v>
          </cell>
        </row>
      </sheetData>
      <sheetData sheetId="1">
        <row r="14">
          <cell r="V14">
            <v>4</v>
          </cell>
          <cell r="W1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 свыше 3-х лет"/>
      <sheetName val="НП до года"/>
    </sheetNames>
    <sheetDataSet>
      <sheetData sheetId="0">
        <row r="12">
          <cell r="V12">
            <v>1</v>
          </cell>
          <cell r="W12">
            <v>0</v>
          </cell>
        </row>
      </sheetData>
      <sheetData sheetId="1">
        <row r="13">
          <cell r="V13">
            <v>3</v>
          </cell>
          <cell r="W13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свыше трех лет"/>
    </sheetNames>
    <sheetDataSet>
      <sheetData sheetId="0">
        <row r="14">
          <cell r="V14">
            <v>5</v>
          </cell>
          <cell r="W14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НП - до года_ПОДА"/>
      <sheetName val="УТЭ - свыше трех лет ПОДА"/>
      <sheetName val="УТЭ - до трех лет Слух"/>
    </sheetNames>
    <sheetDataSet>
      <sheetData sheetId="0">
        <row r="14">
          <cell r="V14">
            <v>0</v>
          </cell>
          <cell r="W14">
            <v>5</v>
          </cell>
        </row>
      </sheetData>
      <sheetData sheetId="1">
        <row r="14">
          <cell r="V14">
            <v>0</v>
          </cell>
          <cell r="W14">
            <v>2</v>
          </cell>
        </row>
      </sheetData>
      <sheetData sheetId="2">
        <row r="14">
          <cell r="V14">
            <v>3</v>
          </cell>
          <cell r="W14">
            <v>5</v>
          </cell>
        </row>
      </sheetData>
      <sheetData sheetId="3">
        <row r="14">
          <cell r="V14">
            <v>1</v>
          </cell>
          <cell r="W14">
            <v>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  <sheetName val="НП - свыше года ГЛУХИЕ"/>
    </sheetNames>
    <sheetDataSet>
      <sheetData sheetId="0">
        <row r="14">
          <cell r="V14">
            <v>0</v>
          </cell>
          <cell r="W14">
            <v>7</v>
          </cell>
        </row>
      </sheetData>
      <sheetData sheetId="1">
        <row r="14">
          <cell r="V14">
            <v>0</v>
          </cell>
          <cell r="W14">
            <v>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  <sheetName val="НП свыше года"/>
    </sheetNames>
    <sheetDataSet>
      <sheetData sheetId="0">
        <row r="12">
          <cell r="V12">
            <v>0</v>
          </cell>
          <cell r="W12">
            <v>5</v>
          </cell>
        </row>
      </sheetData>
      <sheetData sheetId="1">
        <row r="12">
          <cell r="V12">
            <v>3</v>
          </cell>
          <cell r="W12">
            <v>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1">
          <cell r="V11">
            <v>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  <sheetName val="НП до года"/>
    </sheetNames>
    <sheetDataSet>
      <sheetData sheetId="0">
        <row r="12">
          <cell r="V12">
            <v>3</v>
          </cell>
          <cell r="W12">
            <v>10</v>
          </cell>
        </row>
      </sheetData>
      <sheetData sheetId="1">
        <row r="12">
          <cell r="V12">
            <v>0</v>
          </cell>
          <cell r="W12">
            <v>6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3х "/>
      <sheetName val="НП свыше года"/>
    </sheetNames>
    <sheetDataSet>
      <sheetData sheetId="0">
        <row r="12">
          <cell r="V12">
            <v>0</v>
          </cell>
          <cell r="W12">
            <v>6</v>
          </cell>
        </row>
      </sheetData>
      <sheetData sheetId="1">
        <row r="12">
          <cell r="V12">
            <v>0</v>
          </cell>
          <cell r="W12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2">
          <cell r="V12">
            <v>4</v>
          </cell>
          <cell r="W12">
            <v>12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№1 до года"/>
      <sheetName val="НП № 2 до года"/>
    </sheetNames>
    <sheetDataSet>
      <sheetData sheetId="0">
        <row r="12">
          <cell r="V12">
            <v>0</v>
          </cell>
          <cell r="W12">
            <v>6</v>
          </cell>
        </row>
      </sheetData>
      <sheetData sheetId="1">
        <row r="12">
          <cell r="V12">
            <v>0</v>
          </cell>
          <cell r="W12">
            <v>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3-х"/>
    </sheetNames>
    <sheetDataSet>
      <sheetData sheetId="0">
        <row r="11">
          <cell r="V11">
            <v>5</v>
          </cell>
          <cell r="W11">
            <v>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з-х лет"/>
      <sheetName val="НП свыше года"/>
    </sheetNames>
    <sheetDataSet>
      <sheetData sheetId="0">
        <row r="12">
          <cell r="V12">
            <v>0</v>
          </cell>
          <cell r="W12">
            <v>7</v>
          </cell>
        </row>
      </sheetData>
      <sheetData sheetId="1">
        <row r="12">
          <cell r="V12">
            <v>0</v>
          </cell>
          <cell r="W12">
            <v>8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4</v>
          </cell>
          <cell r="W12">
            <v>12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  <sheetName val="НП свыше года"/>
    </sheetNames>
    <sheetDataSet>
      <sheetData sheetId="0">
        <row r="12">
          <cell r="V12">
            <v>0</v>
          </cell>
          <cell r="W12">
            <v>9</v>
          </cell>
        </row>
      </sheetData>
      <sheetData sheetId="1">
        <row r="12">
          <cell r="V12">
            <v>1</v>
          </cell>
          <cell r="W12">
            <v>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</sheetNames>
    <sheetDataSet>
      <sheetData sheetId="0">
        <row r="12">
          <cell r="V12">
            <v>2</v>
          </cell>
          <cell r="W12">
            <v>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3(п)"/>
    </sheetNames>
    <sheetDataSet>
      <sheetData sheetId="0">
        <row r="12">
          <cell r="V12">
            <v>2</v>
          </cell>
          <cell r="W12">
            <v>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до з-х"/>
    </sheetNames>
    <sheetDataSet>
      <sheetData sheetId="0">
        <row r="11">
          <cell r="V11">
            <v>3</v>
          </cell>
          <cell r="W11">
            <v>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3">
          <cell r="V13">
            <v>1</v>
          </cell>
          <cell r="W13">
            <v>11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  <sheetName val="УТЭ свыше года(1)"/>
      <sheetName val="УТЭ свыше года"/>
    </sheetNames>
    <sheetDataSet>
      <sheetData sheetId="0">
        <row r="12">
          <cell r="V12">
            <v>1</v>
          </cell>
          <cell r="W12">
            <v>5</v>
          </cell>
        </row>
      </sheetData>
      <sheetData sheetId="1">
        <row r="12">
          <cell r="V12">
            <v>1</v>
          </cell>
          <cell r="W12">
            <v>4</v>
          </cell>
        </row>
      </sheetData>
      <sheetData sheetId="2">
        <row r="12">
          <cell r="V12">
            <v>0</v>
          </cell>
          <cell r="W12">
            <v>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- свыше 3 лет "/>
    </sheetNames>
    <sheetDataSet>
      <sheetData sheetId="0">
        <row r="13">
          <cell r="V13">
            <v>3</v>
          </cell>
          <cell r="W13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 "/>
      <sheetName val="УТЭ до года"/>
      <sheetName val="УТЭ до года (1)"/>
    </sheetNames>
    <sheetDataSet>
      <sheetData sheetId="0">
        <row r="12">
          <cell r="V12">
            <v>0</v>
          </cell>
          <cell r="W12">
            <v>11</v>
          </cell>
        </row>
      </sheetData>
      <sheetData sheetId="1">
        <row r="12">
          <cell r="V12">
            <v>2</v>
          </cell>
          <cell r="W12">
            <v>0</v>
          </cell>
        </row>
      </sheetData>
      <sheetData sheetId="2">
        <row r="12">
          <cell r="V12">
            <v>1</v>
          </cell>
          <cell r="W12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до года"/>
    </sheetNames>
    <sheetDataSet>
      <sheetData sheetId="0">
        <row r="12">
          <cell r="V12">
            <v>3</v>
          </cell>
          <cell r="W12">
            <v>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ТЭ свыше 3-х лет"/>
      <sheetName val="НП до года"/>
    </sheetNames>
    <sheetDataSet>
      <sheetData sheetId="0">
        <row r="13">
          <cell r="V13">
            <v>2</v>
          </cell>
          <cell r="W13">
            <v>1</v>
          </cell>
        </row>
      </sheetData>
      <sheetData sheetId="1">
        <row r="13">
          <cell r="V13">
            <v>1</v>
          </cell>
          <cell r="W13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-2"/>
      <sheetName val="НП до года ЛИН"/>
    </sheetNames>
    <sheetDataSet>
      <sheetData sheetId="0">
        <row r="12">
          <cell r="V12">
            <v>4</v>
          </cell>
          <cell r="W12">
            <v>4</v>
          </cell>
        </row>
      </sheetData>
      <sheetData sheetId="1">
        <row r="12">
          <cell r="V12">
            <v>6</v>
          </cell>
          <cell r="W12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свыше года"/>
      <sheetName val="НП свыше года(1п)"/>
    </sheetNames>
    <sheetDataSet>
      <sheetData sheetId="0">
        <row r="12">
          <cell r="V12">
            <v>0</v>
          </cell>
          <cell r="W12">
            <v>9</v>
          </cell>
        </row>
      </sheetData>
      <sheetData sheetId="1">
        <row r="12">
          <cell r="V12">
            <v>2</v>
          </cell>
          <cell r="W12">
            <v>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до года ПОДА"/>
    </sheetNames>
    <sheetDataSet>
      <sheetData sheetId="0">
        <row r="14">
          <cell r="V14">
            <v>7</v>
          </cell>
          <cell r="W14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 - свыше года ПОДА"/>
      <sheetName val="Сборники ПОДА"/>
    </sheetNames>
    <sheetDataSet>
      <sheetData sheetId="0">
        <row r="12">
          <cell r="V12">
            <v>6</v>
          </cell>
          <cell r="W1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topLeftCell="A4" zoomScaleNormal="100" workbookViewId="0">
      <selection activeCell="C10" sqref="C10"/>
    </sheetView>
  </sheetViews>
  <sheetFormatPr defaultRowHeight="15" x14ac:dyDescent="0.25"/>
  <cols>
    <col min="1" max="1" width="10.140625" style="3" bestFit="1" customWidth="1"/>
    <col min="2" max="2" width="65.28515625" style="3" customWidth="1"/>
    <col min="3" max="3" width="13.140625" style="3" customWidth="1"/>
    <col min="4" max="5" width="12" style="3" customWidth="1"/>
    <col min="6" max="16384" width="9.140625" style="3"/>
  </cols>
  <sheetData>
    <row r="1" spans="1:5" ht="30" x14ac:dyDescent="0.25">
      <c r="A1" s="1" t="s">
        <v>0</v>
      </c>
      <c r="B1" s="1" t="s">
        <v>1</v>
      </c>
      <c r="C1" s="1" t="s">
        <v>2</v>
      </c>
      <c r="D1" s="2" t="s">
        <v>86</v>
      </c>
      <c r="E1" s="2" t="s">
        <v>87</v>
      </c>
    </row>
    <row r="2" spans="1:5" x14ac:dyDescent="0.25">
      <c r="A2" s="4" t="s">
        <v>3</v>
      </c>
      <c r="B2" s="5" t="s">
        <v>4</v>
      </c>
      <c r="C2" s="1"/>
      <c r="D2" s="7"/>
      <c r="E2" s="7"/>
    </row>
    <row r="3" spans="1:5" x14ac:dyDescent="0.25">
      <c r="A3" s="4" t="s">
        <v>88</v>
      </c>
      <c r="B3" s="5" t="s">
        <v>5</v>
      </c>
      <c r="C3" s="1" t="s">
        <v>6</v>
      </c>
      <c r="D3" s="7">
        <v>372</v>
      </c>
      <c r="E3" s="37">
        <f t="shared" ref="E3:E7" si="0">D3*100%/373</f>
        <v>0.99731903485254692</v>
      </c>
    </row>
    <row r="4" spans="1:5" x14ac:dyDescent="0.25">
      <c r="A4" s="4" t="s">
        <v>89</v>
      </c>
      <c r="B4" s="5" t="s">
        <v>7</v>
      </c>
      <c r="C4" s="1" t="s">
        <v>6</v>
      </c>
      <c r="D4" s="7">
        <f>Комплектование!F67</f>
        <v>0</v>
      </c>
      <c r="E4" s="37">
        <f t="shared" si="0"/>
        <v>0</v>
      </c>
    </row>
    <row r="5" spans="1:5" x14ac:dyDescent="0.25">
      <c r="A5" s="4" t="s">
        <v>90</v>
      </c>
      <c r="B5" s="5" t="s">
        <v>8</v>
      </c>
      <c r="C5" s="1" t="s">
        <v>6</v>
      </c>
      <c r="D5" s="7">
        <f>Комплектование!G67</f>
        <v>61</v>
      </c>
      <c r="E5" s="37">
        <f t="shared" si="0"/>
        <v>0.16353887399463807</v>
      </c>
    </row>
    <row r="6" spans="1:5" x14ac:dyDescent="0.25">
      <c r="A6" s="4" t="s">
        <v>91</v>
      </c>
      <c r="B6" s="5" t="s">
        <v>9</v>
      </c>
      <c r="C6" s="1" t="s">
        <v>6</v>
      </c>
      <c r="D6" s="7">
        <f>Комплектование!H67</f>
        <v>103</v>
      </c>
      <c r="E6" s="37">
        <f t="shared" si="0"/>
        <v>0.27613941018766758</v>
      </c>
    </row>
    <row r="7" spans="1:5" x14ac:dyDescent="0.25">
      <c r="A7" s="4" t="s">
        <v>92</v>
      </c>
      <c r="B7" s="5" t="s">
        <v>10</v>
      </c>
      <c r="C7" s="1" t="s">
        <v>6</v>
      </c>
      <c r="D7" s="7">
        <f>Комплектование!I67</f>
        <v>101</v>
      </c>
      <c r="E7" s="37">
        <f t="shared" si="0"/>
        <v>0.27077747989276141</v>
      </c>
    </row>
    <row r="8" spans="1:5" ht="45" x14ac:dyDescent="0.25">
      <c r="A8" s="4" t="s">
        <v>93</v>
      </c>
      <c r="B8" s="5" t="s">
        <v>11</v>
      </c>
      <c r="C8" s="1" t="s">
        <v>6</v>
      </c>
      <c r="D8" s="7">
        <v>0</v>
      </c>
      <c r="E8" s="37">
        <f t="shared" ref="E8:E14" si="1">D8*100%/373</f>
        <v>0</v>
      </c>
    </row>
    <row r="9" spans="1:5" ht="45" x14ac:dyDescent="0.25">
      <c r="A9" s="4" t="s">
        <v>94</v>
      </c>
      <c r="B9" s="5" t="s">
        <v>12</v>
      </c>
      <c r="C9" s="1" t="s">
        <v>13</v>
      </c>
      <c r="D9" s="7">
        <v>0</v>
      </c>
      <c r="E9" s="37">
        <f t="shared" si="1"/>
        <v>0</v>
      </c>
    </row>
    <row r="10" spans="1:5" ht="45" x14ac:dyDescent="0.25">
      <c r="A10" s="4" t="s">
        <v>95</v>
      </c>
      <c r="B10" s="5" t="s">
        <v>14</v>
      </c>
      <c r="C10" s="1" t="s">
        <v>13</v>
      </c>
      <c r="D10" s="7">
        <v>0</v>
      </c>
      <c r="E10" s="37">
        <f t="shared" si="1"/>
        <v>0</v>
      </c>
    </row>
    <row r="11" spans="1:5" ht="45" x14ac:dyDescent="0.25">
      <c r="A11" s="4" t="s">
        <v>96</v>
      </c>
      <c r="B11" s="5" t="s">
        <v>15</v>
      </c>
      <c r="C11" s="1" t="s">
        <v>13</v>
      </c>
      <c r="D11" s="7">
        <v>0</v>
      </c>
      <c r="E11" s="37">
        <f t="shared" si="1"/>
        <v>0</v>
      </c>
    </row>
    <row r="12" spans="1:5" ht="60" x14ac:dyDescent="0.25">
      <c r="A12" s="4" t="s">
        <v>97</v>
      </c>
      <c r="B12" s="6" t="s">
        <v>16</v>
      </c>
      <c r="C12" s="1" t="s">
        <v>13</v>
      </c>
      <c r="D12" s="7">
        <f>SUM(D13:D16)</f>
        <v>143</v>
      </c>
      <c r="E12" s="37">
        <f t="shared" si="1"/>
        <v>0.38337801608579086</v>
      </c>
    </row>
    <row r="13" spans="1:5" x14ac:dyDescent="0.25">
      <c r="A13" s="4" t="s">
        <v>98</v>
      </c>
      <c r="B13" s="5" t="s">
        <v>17</v>
      </c>
      <c r="C13" s="1" t="s">
        <v>13</v>
      </c>
      <c r="D13" s="7">
        <v>107</v>
      </c>
      <c r="E13" s="37">
        <f t="shared" si="1"/>
        <v>0.28686327077747992</v>
      </c>
    </row>
    <row r="14" spans="1:5" x14ac:dyDescent="0.25">
      <c r="A14" s="4" t="s">
        <v>99</v>
      </c>
      <c r="B14" s="5" t="s">
        <v>18</v>
      </c>
      <c r="C14" s="1" t="s">
        <v>13</v>
      </c>
      <c r="D14" s="7">
        <v>36</v>
      </c>
      <c r="E14" s="37">
        <f t="shared" si="1"/>
        <v>9.6514745308310987E-2</v>
      </c>
    </row>
    <row r="15" spans="1:5" x14ac:dyDescent="0.25">
      <c r="A15" s="4" t="s">
        <v>100</v>
      </c>
      <c r="B15" s="5" t="s">
        <v>19</v>
      </c>
      <c r="C15" s="1" t="s">
        <v>13</v>
      </c>
      <c r="D15" s="7"/>
      <c r="E15" s="37">
        <f t="shared" ref="E15:E18" si="2">D15*100%/373</f>
        <v>0</v>
      </c>
    </row>
    <row r="16" spans="1:5" x14ac:dyDescent="0.25">
      <c r="A16" s="4" t="s">
        <v>101</v>
      </c>
      <c r="B16" s="5" t="s">
        <v>20</v>
      </c>
      <c r="C16" s="1" t="s">
        <v>13</v>
      </c>
      <c r="D16" s="7"/>
      <c r="E16" s="37">
        <f t="shared" si="2"/>
        <v>0</v>
      </c>
    </row>
    <row r="17" spans="1:5" ht="45" x14ac:dyDescent="0.25">
      <c r="A17" s="4" t="s">
        <v>102</v>
      </c>
      <c r="B17" s="5" t="s">
        <v>21</v>
      </c>
      <c r="C17" s="1" t="s">
        <v>13</v>
      </c>
      <c r="D17" s="7">
        <v>0</v>
      </c>
      <c r="E17" s="37">
        <f t="shared" si="2"/>
        <v>0</v>
      </c>
    </row>
    <row r="18" spans="1:5" ht="60" x14ac:dyDescent="0.25">
      <c r="A18" s="4" t="s">
        <v>103</v>
      </c>
      <c r="B18" s="5" t="s">
        <v>22</v>
      </c>
      <c r="C18" s="1" t="s">
        <v>13</v>
      </c>
      <c r="D18" s="7">
        <f>SUM(D19:D23)</f>
        <v>278</v>
      </c>
      <c r="E18" s="37">
        <f t="shared" si="2"/>
        <v>0.74530831099195716</v>
      </c>
    </row>
    <row r="19" spans="1:5" x14ac:dyDescent="0.25">
      <c r="A19" s="4" t="s">
        <v>104</v>
      </c>
      <c r="B19" s="5" t="s">
        <v>23</v>
      </c>
      <c r="C19" s="1" t="s">
        <v>13</v>
      </c>
      <c r="D19" s="7">
        <v>11</v>
      </c>
      <c r="E19" s="37">
        <f t="shared" ref="E19:E24" si="3">D19*100%/373</f>
        <v>2.9490616621983913E-2</v>
      </c>
    </row>
    <row r="20" spans="1:5" x14ac:dyDescent="0.25">
      <c r="A20" s="4" t="s">
        <v>105</v>
      </c>
      <c r="B20" s="5" t="s">
        <v>24</v>
      </c>
      <c r="C20" s="1" t="s">
        <v>13</v>
      </c>
      <c r="D20" s="7">
        <v>199</v>
      </c>
      <c r="E20" s="37">
        <f t="shared" si="3"/>
        <v>0.53351206434316356</v>
      </c>
    </row>
    <row r="21" spans="1:5" x14ac:dyDescent="0.25">
      <c r="A21" s="4" t="s">
        <v>106</v>
      </c>
      <c r="B21" s="5" t="s">
        <v>25</v>
      </c>
      <c r="C21" s="1" t="s">
        <v>13</v>
      </c>
      <c r="D21" s="7">
        <v>63</v>
      </c>
      <c r="E21" s="37">
        <f t="shared" si="3"/>
        <v>0.16890080428954424</v>
      </c>
    </row>
    <row r="22" spans="1:5" x14ac:dyDescent="0.25">
      <c r="A22" s="4" t="s">
        <v>107</v>
      </c>
      <c r="B22" s="5" t="s">
        <v>26</v>
      </c>
      <c r="C22" s="1" t="s">
        <v>13</v>
      </c>
      <c r="D22" s="7">
        <v>0</v>
      </c>
      <c r="E22" s="37">
        <f t="shared" si="3"/>
        <v>0</v>
      </c>
    </row>
    <row r="23" spans="1:5" x14ac:dyDescent="0.25">
      <c r="A23" s="4" t="s">
        <v>108</v>
      </c>
      <c r="B23" s="5" t="s">
        <v>27</v>
      </c>
      <c r="C23" s="1" t="s">
        <v>13</v>
      </c>
      <c r="D23" s="7">
        <v>5</v>
      </c>
      <c r="E23" s="37">
        <f t="shared" si="3"/>
        <v>1.3404825737265416E-2</v>
      </c>
    </row>
    <row r="24" spans="1:5" ht="60" x14ac:dyDescent="0.25">
      <c r="A24" s="4" t="s">
        <v>109</v>
      </c>
      <c r="B24" s="5" t="s">
        <v>28</v>
      </c>
      <c r="C24" s="1" t="s">
        <v>13</v>
      </c>
      <c r="D24" s="7">
        <f>SUM(D25:D29)</f>
        <v>247</v>
      </c>
      <c r="E24" s="37">
        <f t="shared" si="3"/>
        <v>0.66219839142091153</v>
      </c>
    </row>
    <row r="25" spans="1:5" x14ac:dyDescent="0.25">
      <c r="A25" s="4" t="s">
        <v>110</v>
      </c>
      <c r="B25" s="5" t="s">
        <v>23</v>
      </c>
      <c r="C25" s="1" t="s">
        <v>13</v>
      </c>
      <c r="D25" s="7">
        <v>11</v>
      </c>
      <c r="E25" s="37">
        <f t="shared" ref="E25:E35" si="4">D25*100%/373</f>
        <v>2.9490616621983913E-2</v>
      </c>
    </row>
    <row r="26" spans="1:5" x14ac:dyDescent="0.25">
      <c r="A26" s="4" t="s">
        <v>111</v>
      </c>
      <c r="B26" s="5" t="s">
        <v>24</v>
      </c>
      <c r="C26" s="1" t="s">
        <v>13</v>
      </c>
      <c r="D26" s="7">
        <v>102</v>
      </c>
      <c r="E26" s="37">
        <f t="shared" si="4"/>
        <v>0.27345844504021449</v>
      </c>
    </row>
    <row r="27" spans="1:5" x14ac:dyDescent="0.25">
      <c r="A27" s="4" t="s">
        <v>112</v>
      </c>
      <c r="B27" s="5" t="s">
        <v>25</v>
      </c>
      <c r="C27" s="1" t="s">
        <v>13</v>
      </c>
      <c r="D27" s="7">
        <v>129</v>
      </c>
      <c r="E27" s="37">
        <f t="shared" si="4"/>
        <v>0.34584450402144773</v>
      </c>
    </row>
    <row r="28" spans="1:5" x14ac:dyDescent="0.25">
      <c r="A28" s="4" t="s">
        <v>113</v>
      </c>
      <c r="B28" s="5" t="s">
        <v>26</v>
      </c>
      <c r="C28" s="1" t="s">
        <v>13</v>
      </c>
      <c r="D28" s="7">
        <v>0</v>
      </c>
      <c r="E28" s="37">
        <f t="shared" si="4"/>
        <v>0</v>
      </c>
    </row>
    <row r="29" spans="1:5" x14ac:dyDescent="0.25">
      <c r="A29" s="4" t="s">
        <v>114</v>
      </c>
      <c r="B29" s="5" t="s">
        <v>27</v>
      </c>
      <c r="C29" s="1" t="s">
        <v>13</v>
      </c>
      <c r="D29" s="7">
        <v>5</v>
      </c>
      <c r="E29" s="37">
        <f t="shared" si="4"/>
        <v>1.3404825737265416E-2</v>
      </c>
    </row>
    <row r="30" spans="1:5" ht="45" x14ac:dyDescent="0.25">
      <c r="A30" s="4" t="s">
        <v>115</v>
      </c>
      <c r="B30" s="5" t="s">
        <v>29</v>
      </c>
      <c r="C30" s="1" t="s">
        <v>13</v>
      </c>
      <c r="D30" s="7">
        <f>SUM(D31:D35)</f>
        <v>48</v>
      </c>
      <c r="E30" s="37">
        <f t="shared" si="4"/>
        <v>0.12868632707774799</v>
      </c>
    </row>
    <row r="31" spans="1:5" x14ac:dyDescent="0.25">
      <c r="A31" s="4" t="s">
        <v>117</v>
      </c>
      <c r="B31" s="5" t="s">
        <v>30</v>
      </c>
      <c r="C31" s="1" t="s">
        <v>13</v>
      </c>
      <c r="D31" s="7">
        <v>48</v>
      </c>
      <c r="E31" s="37">
        <f t="shared" si="4"/>
        <v>0.12868632707774799</v>
      </c>
    </row>
    <row r="32" spans="1:5" x14ac:dyDescent="0.25">
      <c r="A32" s="4" t="s">
        <v>116</v>
      </c>
      <c r="B32" s="5" t="s">
        <v>31</v>
      </c>
      <c r="C32" s="1" t="s">
        <v>13</v>
      </c>
      <c r="D32" s="7">
        <v>0</v>
      </c>
      <c r="E32" s="37">
        <f t="shared" si="4"/>
        <v>0</v>
      </c>
    </row>
    <row r="33" spans="1:5" x14ac:dyDescent="0.25">
      <c r="A33" s="4" t="s">
        <v>118</v>
      </c>
      <c r="B33" s="5" t="s">
        <v>32</v>
      </c>
      <c r="C33" s="1" t="s">
        <v>13</v>
      </c>
      <c r="D33" s="7">
        <v>0</v>
      </c>
      <c r="E33" s="37">
        <f t="shared" si="4"/>
        <v>0</v>
      </c>
    </row>
    <row r="34" spans="1:5" x14ac:dyDescent="0.25">
      <c r="A34" s="4" t="s">
        <v>119</v>
      </c>
      <c r="B34" s="5" t="s">
        <v>33</v>
      </c>
      <c r="C34" s="1" t="s">
        <v>13</v>
      </c>
      <c r="D34" s="7">
        <v>0</v>
      </c>
      <c r="E34" s="37">
        <f t="shared" si="4"/>
        <v>0</v>
      </c>
    </row>
    <row r="35" spans="1:5" x14ac:dyDescent="0.25">
      <c r="A35" s="4" t="s">
        <v>120</v>
      </c>
      <c r="B35" s="5" t="s">
        <v>34</v>
      </c>
      <c r="C35" s="1" t="s">
        <v>13</v>
      </c>
      <c r="D35" s="7">
        <v>0</v>
      </c>
      <c r="E35" s="37">
        <f t="shared" si="4"/>
        <v>0</v>
      </c>
    </row>
    <row r="36" spans="1:5" ht="30" x14ac:dyDescent="0.25">
      <c r="A36" s="4" t="s">
        <v>121</v>
      </c>
      <c r="B36" s="5" t="s">
        <v>35</v>
      </c>
      <c r="C36" s="1" t="s">
        <v>36</v>
      </c>
      <c r="D36" s="7">
        <f>SUM(D37:D41)</f>
        <v>45</v>
      </c>
      <c r="E36" s="37">
        <f>D36*100%/45</f>
        <v>1</v>
      </c>
    </row>
    <row r="37" spans="1:5" x14ac:dyDescent="0.25">
      <c r="A37" s="4" t="s">
        <v>122</v>
      </c>
      <c r="B37" s="5" t="s">
        <v>23</v>
      </c>
      <c r="C37" s="1" t="s">
        <v>36</v>
      </c>
      <c r="D37" s="7">
        <v>1</v>
      </c>
      <c r="E37" s="37">
        <f t="shared" ref="E37:E41" si="5">D37*100%/45</f>
        <v>2.2222222222222223E-2</v>
      </c>
    </row>
    <row r="38" spans="1:5" x14ac:dyDescent="0.25">
      <c r="A38" s="4" t="s">
        <v>123</v>
      </c>
      <c r="B38" s="5" t="s">
        <v>24</v>
      </c>
      <c r="C38" s="1" t="s">
        <v>36</v>
      </c>
      <c r="D38" s="7">
        <v>44</v>
      </c>
      <c r="E38" s="37">
        <f t="shared" si="5"/>
        <v>0.97777777777777775</v>
      </c>
    </row>
    <row r="39" spans="1:5" x14ac:dyDescent="0.25">
      <c r="A39" s="4" t="s">
        <v>124</v>
      </c>
      <c r="B39" s="5" t="s">
        <v>25</v>
      </c>
      <c r="C39" s="1" t="s">
        <v>36</v>
      </c>
      <c r="D39" s="7">
        <v>0</v>
      </c>
      <c r="E39" s="37">
        <f t="shared" si="5"/>
        <v>0</v>
      </c>
    </row>
    <row r="40" spans="1:5" x14ac:dyDescent="0.25">
      <c r="A40" s="4" t="s">
        <v>125</v>
      </c>
      <c r="B40" s="5" t="s">
        <v>26</v>
      </c>
      <c r="C40" s="1" t="s">
        <v>36</v>
      </c>
      <c r="D40" s="7">
        <v>0</v>
      </c>
      <c r="E40" s="37">
        <f t="shared" si="5"/>
        <v>0</v>
      </c>
    </row>
    <row r="41" spans="1:5" x14ac:dyDescent="0.25">
      <c r="A41" s="4" t="s">
        <v>126</v>
      </c>
      <c r="B41" s="5" t="s">
        <v>27</v>
      </c>
      <c r="C41" s="1" t="s">
        <v>36</v>
      </c>
      <c r="D41" s="7">
        <v>0</v>
      </c>
      <c r="E41" s="37">
        <f t="shared" si="5"/>
        <v>0</v>
      </c>
    </row>
    <row r="42" spans="1:5" x14ac:dyDescent="0.25">
      <c r="A42" s="4" t="s">
        <v>127</v>
      </c>
      <c r="B42" s="5" t="s">
        <v>37</v>
      </c>
      <c r="C42" s="1" t="s">
        <v>6</v>
      </c>
      <c r="D42" s="7">
        <v>27</v>
      </c>
      <c r="E42" s="37">
        <f t="shared" ref="E42:E50" si="6">D42*100%/27</f>
        <v>1</v>
      </c>
    </row>
    <row r="43" spans="1:5" ht="45" x14ac:dyDescent="0.25">
      <c r="A43" s="4" t="s">
        <v>128</v>
      </c>
      <c r="B43" s="5" t="s">
        <v>38</v>
      </c>
      <c r="C43" s="1" t="s">
        <v>13</v>
      </c>
      <c r="D43" s="7">
        <v>25</v>
      </c>
      <c r="E43" s="37">
        <f t="shared" si="6"/>
        <v>0.92592592592592593</v>
      </c>
    </row>
    <row r="44" spans="1:5" ht="45" x14ac:dyDescent="0.25">
      <c r="A44" s="4" t="s">
        <v>129</v>
      </c>
      <c r="B44" s="5" t="s">
        <v>39</v>
      </c>
      <c r="C44" s="1" t="s">
        <v>13</v>
      </c>
      <c r="D44" s="7">
        <v>22</v>
      </c>
      <c r="E44" s="37">
        <f t="shared" si="6"/>
        <v>0.81481481481481477</v>
      </c>
    </row>
    <row r="45" spans="1:5" ht="45" x14ac:dyDescent="0.25">
      <c r="A45" s="4" t="s">
        <v>130</v>
      </c>
      <c r="B45" s="5" t="s">
        <v>40</v>
      </c>
      <c r="C45" s="1" t="s">
        <v>13</v>
      </c>
      <c r="D45" s="7">
        <v>2</v>
      </c>
      <c r="E45" s="37">
        <f t="shared" si="6"/>
        <v>7.407407407407407E-2</v>
      </c>
    </row>
    <row r="46" spans="1:5" ht="60" x14ac:dyDescent="0.25">
      <c r="A46" s="4" t="s">
        <v>131</v>
      </c>
      <c r="B46" s="5" t="s">
        <v>41</v>
      </c>
      <c r="C46" s="1" t="s">
        <v>13</v>
      </c>
      <c r="D46" s="7">
        <v>8</v>
      </c>
      <c r="E46" s="37">
        <f t="shared" si="6"/>
        <v>0.29629629629629628</v>
      </c>
    </row>
    <row r="47" spans="1:5" ht="60" x14ac:dyDescent="0.25">
      <c r="A47" s="4" t="s">
        <v>132</v>
      </c>
      <c r="B47" s="5" t="s">
        <v>42</v>
      </c>
      <c r="C47" s="1" t="s">
        <v>13</v>
      </c>
      <c r="D47" s="7">
        <f>SUM(D48:D49)</f>
        <v>11</v>
      </c>
      <c r="E47" s="37">
        <f t="shared" si="6"/>
        <v>0.40740740740740738</v>
      </c>
    </row>
    <row r="48" spans="1:5" x14ac:dyDescent="0.25">
      <c r="A48" s="4" t="s">
        <v>43</v>
      </c>
      <c r="B48" s="5" t="s">
        <v>44</v>
      </c>
      <c r="C48" s="1" t="s">
        <v>13</v>
      </c>
      <c r="D48" s="7">
        <v>4</v>
      </c>
      <c r="E48" s="37">
        <f t="shared" si="6"/>
        <v>0.14814814814814814</v>
      </c>
    </row>
    <row r="49" spans="1:5" x14ac:dyDescent="0.25">
      <c r="A49" s="4" t="s">
        <v>45</v>
      </c>
      <c r="B49" s="5" t="s">
        <v>46</v>
      </c>
      <c r="C49" s="1" t="s">
        <v>13</v>
      </c>
      <c r="D49" s="7">
        <v>7</v>
      </c>
      <c r="E49" s="37">
        <f t="shared" si="6"/>
        <v>0.25925925925925924</v>
      </c>
    </row>
    <row r="50" spans="1:5" ht="45" x14ac:dyDescent="0.25">
      <c r="A50" s="4" t="s">
        <v>133</v>
      </c>
      <c r="B50" s="5" t="s">
        <v>47</v>
      </c>
      <c r="C50" s="1" t="s">
        <v>13</v>
      </c>
      <c r="D50" s="7">
        <f>SUM(D51:D52)</f>
        <v>13</v>
      </c>
      <c r="E50" s="37">
        <f t="shared" si="6"/>
        <v>0.48148148148148145</v>
      </c>
    </row>
    <row r="51" spans="1:5" x14ac:dyDescent="0.25">
      <c r="A51" s="4" t="s">
        <v>48</v>
      </c>
      <c r="B51" s="5" t="s">
        <v>49</v>
      </c>
      <c r="C51" s="1" t="s">
        <v>13</v>
      </c>
      <c r="D51" s="7">
        <v>10</v>
      </c>
      <c r="E51" s="37">
        <f t="shared" ref="E51:E59" si="7">D51*100%/27</f>
        <v>0.37037037037037035</v>
      </c>
    </row>
    <row r="52" spans="1:5" x14ac:dyDescent="0.25">
      <c r="A52" s="4" t="s">
        <v>50</v>
      </c>
      <c r="B52" s="5" t="s">
        <v>51</v>
      </c>
      <c r="C52" s="1" t="s">
        <v>13</v>
      </c>
      <c r="D52" s="7">
        <v>3</v>
      </c>
      <c r="E52" s="37">
        <f t="shared" si="7"/>
        <v>0.1111111111111111</v>
      </c>
    </row>
    <row r="53" spans="1:5" ht="45" x14ac:dyDescent="0.25">
      <c r="A53" s="4" t="s">
        <v>134</v>
      </c>
      <c r="B53" s="5" t="s">
        <v>52</v>
      </c>
      <c r="C53" s="1" t="s">
        <v>13</v>
      </c>
      <c r="D53" s="7">
        <v>5</v>
      </c>
      <c r="E53" s="37">
        <f t="shared" si="7"/>
        <v>0.18518518518518517</v>
      </c>
    </row>
    <row r="54" spans="1:5" ht="45" x14ac:dyDescent="0.25">
      <c r="A54" s="4" t="s">
        <v>135</v>
      </c>
      <c r="B54" s="5" t="s">
        <v>53</v>
      </c>
      <c r="C54" s="1" t="s">
        <v>13</v>
      </c>
      <c r="D54" s="7">
        <v>10</v>
      </c>
      <c r="E54" s="37">
        <f t="shared" si="7"/>
        <v>0.37037037037037035</v>
      </c>
    </row>
    <row r="55" spans="1:5" ht="105" x14ac:dyDescent="0.25">
      <c r="A55" s="4" t="s">
        <v>136</v>
      </c>
      <c r="B55" s="5" t="s">
        <v>54</v>
      </c>
      <c r="C55" s="1" t="s">
        <v>13</v>
      </c>
      <c r="D55" s="7">
        <v>13</v>
      </c>
      <c r="E55" s="37">
        <f t="shared" si="7"/>
        <v>0.48148148148148145</v>
      </c>
    </row>
    <row r="56" spans="1:5" ht="60" x14ac:dyDescent="0.25">
      <c r="A56" s="4" t="s">
        <v>137</v>
      </c>
      <c r="B56" s="5" t="s">
        <v>55</v>
      </c>
      <c r="C56" s="1" t="s">
        <v>13</v>
      </c>
      <c r="D56" s="7">
        <v>2</v>
      </c>
      <c r="E56" s="37">
        <f t="shared" si="7"/>
        <v>7.407407407407407E-2</v>
      </c>
    </row>
    <row r="57" spans="1:5" ht="30" x14ac:dyDescent="0.25">
      <c r="A57" s="4" t="s">
        <v>138</v>
      </c>
      <c r="B57" s="5" t="s">
        <v>56</v>
      </c>
      <c r="C57" s="1"/>
      <c r="D57" s="7">
        <f>SUM(D58:D59)</f>
        <v>0</v>
      </c>
      <c r="E57" s="37">
        <f t="shared" si="7"/>
        <v>0</v>
      </c>
    </row>
    <row r="58" spans="1:5" x14ac:dyDescent="0.25">
      <c r="A58" s="4" t="s">
        <v>57</v>
      </c>
      <c r="B58" s="5" t="s">
        <v>58</v>
      </c>
      <c r="C58" s="1" t="s">
        <v>36</v>
      </c>
      <c r="D58" s="7">
        <v>0</v>
      </c>
      <c r="E58" s="37">
        <f>D58*100%/27</f>
        <v>0</v>
      </c>
    </row>
    <row r="59" spans="1:5" x14ac:dyDescent="0.25">
      <c r="A59" s="4" t="s">
        <v>59</v>
      </c>
      <c r="B59" s="5" t="s">
        <v>60</v>
      </c>
      <c r="C59" s="1" t="s">
        <v>36</v>
      </c>
      <c r="D59" s="7">
        <v>0</v>
      </c>
      <c r="E59" s="37">
        <f t="shared" si="7"/>
        <v>0</v>
      </c>
    </row>
    <row r="60" spans="1:5" ht="45" x14ac:dyDescent="0.25">
      <c r="A60" s="4" t="s">
        <v>139</v>
      </c>
      <c r="B60" s="6" t="s">
        <v>61</v>
      </c>
      <c r="C60" s="1" t="s">
        <v>62</v>
      </c>
      <c r="D60" s="7" t="s">
        <v>226</v>
      </c>
      <c r="E60" s="37"/>
    </row>
    <row r="61" spans="1:5" x14ac:dyDescent="0.25">
      <c r="A61" s="4" t="s">
        <v>63</v>
      </c>
      <c r="B61" s="5" t="s">
        <v>64</v>
      </c>
      <c r="C61" s="1"/>
      <c r="D61" s="7">
        <v>0</v>
      </c>
      <c r="E61" s="37"/>
    </row>
    <row r="62" spans="1:5" x14ac:dyDescent="0.25">
      <c r="A62" s="4" t="s">
        <v>160</v>
      </c>
      <c r="B62" s="5" t="s">
        <v>65</v>
      </c>
      <c r="C62" s="1" t="s">
        <v>36</v>
      </c>
      <c r="D62" s="7">
        <v>0</v>
      </c>
      <c r="E62" s="37"/>
    </row>
    <row r="63" spans="1:5" ht="30" x14ac:dyDescent="0.25">
      <c r="A63" s="4" t="s">
        <v>140</v>
      </c>
      <c r="B63" s="5" t="s">
        <v>66</v>
      </c>
      <c r="C63" s="1" t="s">
        <v>36</v>
      </c>
      <c r="D63" s="7">
        <f>SUM(D64:D69)</f>
        <v>0</v>
      </c>
      <c r="E63" s="37"/>
    </row>
    <row r="64" spans="1:5" x14ac:dyDescent="0.25">
      <c r="A64" s="4" t="s">
        <v>141</v>
      </c>
      <c r="B64" s="5" t="s">
        <v>67</v>
      </c>
      <c r="C64" s="1" t="s">
        <v>36</v>
      </c>
      <c r="D64" s="7">
        <v>0</v>
      </c>
      <c r="E64" s="37"/>
    </row>
    <row r="65" spans="1:5" x14ac:dyDescent="0.25">
      <c r="A65" s="4" t="s">
        <v>142</v>
      </c>
      <c r="B65" s="5" t="s">
        <v>68</v>
      </c>
      <c r="C65" s="1" t="s">
        <v>36</v>
      </c>
      <c r="D65" s="7">
        <v>0</v>
      </c>
      <c r="E65" s="37"/>
    </row>
    <row r="66" spans="1:5" x14ac:dyDescent="0.25">
      <c r="A66" s="4" t="s">
        <v>143</v>
      </c>
      <c r="B66" s="5" t="s">
        <v>69</v>
      </c>
      <c r="C66" s="1" t="s">
        <v>36</v>
      </c>
      <c r="D66" s="7">
        <v>0</v>
      </c>
      <c r="E66" s="37"/>
    </row>
    <row r="67" spans="1:5" x14ac:dyDescent="0.25">
      <c r="A67" s="4" t="s">
        <v>144</v>
      </c>
      <c r="B67" s="5" t="s">
        <v>70</v>
      </c>
      <c r="C67" s="1" t="s">
        <v>36</v>
      </c>
      <c r="D67" s="7">
        <v>0</v>
      </c>
      <c r="E67" s="37"/>
    </row>
    <row r="68" spans="1:5" x14ac:dyDescent="0.25">
      <c r="A68" s="4" t="s">
        <v>145</v>
      </c>
      <c r="B68" s="5" t="s">
        <v>71</v>
      </c>
      <c r="C68" s="1" t="s">
        <v>36</v>
      </c>
      <c r="D68" s="7">
        <v>0</v>
      </c>
      <c r="E68" s="37"/>
    </row>
    <row r="69" spans="1:5" x14ac:dyDescent="0.25">
      <c r="A69" s="4" t="s">
        <v>146</v>
      </c>
      <c r="B69" s="5" t="s">
        <v>72</v>
      </c>
      <c r="C69" s="1" t="s">
        <v>36</v>
      </c>
      <c r="D69" s="7">
        <v>0</v>
      </c>
      <c r="E69" s="37"/>
    </row>
    <row r="70" spans="1:5" ht="30" x14ac:dyDescent="0.25">
      <c r="A70" s="4" t="s">
        <v>147</v>
      </c>
      <c r="B70" s="5" t="s">
        <v>73</v>
      </c>
      <c r="C70" s="1" t="s">
        <v>36</v>
      </c>
      <c r="D70" s="7">
        <f>SUM(D71:D73)</f>
        <v>0</v>
      </c>
      <c r="E70" s="37"/>
    </row>
    <row r="71" spans="1:5" x14ac:dyDescent="0.25">
      <c r="A71" s="4" t="s">
        <v>148</v>
      </c>
      <c r="B71" s="5" t="s">
        <v>74</v>
      </c>
      <c r="C71" s="1" t="s">
        <v>36</v>
      </c>
      <c r="D71" s="7">
        <v>0</v>
      </c>
      <c r="E71" s="37"/>
    </row>
    <row r="72" spans="1:5" x14ac:dyDescent="0.25">
      <c r="A72" s="4" t="s">
        <v>149</v>
      </c>
      <c r="B72" s="6" t="s">
        <v>75</v>
      </c>
      <c r="C72" s="1" t="s">
        <v>36</v>
      </c>
      <c r="D72" s="7">
        <v>0</v>
      </c>
      <c r="E72" s="37"/>
    </row>
    <row r="73" spans="1:5" x14ac:dyDescent="0.25">
      <c r="A73" s="4" t="s">
        <v>150</v>
      </c>
      <c r="B73" s="6" t="s">
        <v>76</v>
      </c>
      <c r="C73" s="1" t="s">
        <v>36</v>
      </c>
      <c r="D73" s="7">
        <v>0</v>
      </c>
      <c r="E73" s="37"/>
    </row>
    <row r="74" spans="1:5" x14ac:dyDescent="0.25">
      <c r="A74" s="4" t="s">
        <v>151</v>
      </c>
      <c r="B74" s="6" t="s">
        <v>77</v>
      </c>
      <c r="C74" s="1" t="s">
        <v>62</v>
      </c>
      <c r="D74" s="7" t="s">
        <v>227</v>
      </c>
      <c r="E74" s="37"/>
    </row>
    <row r="75" spans="1:5" ht="30" x14ac:dyDescent="0.25">
      <c r="A75" s="4" t="s">
        <v>152</v>
      </c>
      <c r="B75" s="6" t="s">
        <v>78</v>
      </c>
      <c r="C75" s="1" t="s">
        <v>62</v>
      </c>
      <c r="D75" s="7" t="s">
        <v>226</v>
      </c>
      <c r="E75" s="37"/>
    </row>
    <row r="76" spans="1:5" x14ac:dyDescent="0.25">
      <c r="A76" s="4" t="s">
        <v>153</v>
      </c>
      <c r="B76" s="6" t="s">
        <v>79</v>
      </c>
      <c r="C76" s="1" t="s">
        <v>62</v>
      </c>
      <c r="D76" s="7" t="s">
        <v>227</v>
      </c>
      <c r="E76" s="37"/>
    </row>
    <row r="77" spans="1:5" ht="30" x14ac:dyDescent="0.25">
      <c r="A77" s="4" t="s">
        <v>154</v>
      </c>
      <c r="B77" s="5" t="s">
        <v>80</v>
      </c>
      <c r="C77" s="1" t="s">
        <v>62</v>
      </c>
      <c r="D77" s="7" t="s">
        <v>226</v>
      </c>
      <c r="E77" s="37"/>
    </row>
    <row r="78" spans="1:5" x14ac:dyDescent="0.25">
      <c r="A78" s="4" t="s">
        <v>155</v>
      </c>
      <c r="B78" s="6" t="s">
        <v>81</v>
      </c>
      <c r="C78" s="1" t="s">
        <v>62</v>
      </c>
      <c r="D78" s="7" t="s">
        <v>227</v>
      </c>
      <c r="E78" s="37"/>
    </row>
    <row r="79" spans="1:5" x14ac:dyDescent="0.25">
      <c r="A79" s="4" t="s">
        <v>156</v>
      </c>
      <c r="B79" s="6" t="s">
        <v>82</v>
      </c>
      <c r="C79" s="1" t="s">
        <v>62</v>
      </c>
      <c r="D79" s="7" t="s">
        <v>226</v>
      </c>
      <c r="E79" s="37"/>
    </row>
    <row r="80" spans="1:5" ht="30" x14ac:dyDescent="0.25">
      <c r="A80" s="4" t="s">
        <v>157</v>
      </c>
      <c r="B80" s="6" t="s">
        <v>83</v>
      </c>
      <c r="C80" s="1" t="s">
        <v>62</v>
      </c>
      <c r="D80" s="7" t="s">
        <v>227</v>
      </c>
      <c r="E80" s="37"/>
    </row>
    <row r="81" spans="1:5" x14ac:dyDescent="0.25">
      <c r="A81" s="4" t="s">
        <v>158</v>
      </c>
      <c r="B81" s="6" t="s">
        <v>84</v>
      </c>
      <c r="C81" s="1" t="s">
        <v>62</v>
      </c>
      <c r="D81" s="7" t="s">
        <v>226</v>
      </c>
      <c r="E81" s="37"/>
    </row>
    <row r="82" spans="1:5" ht="45" x14ac:dyDescent="0.25">
      <c r="A82" s="4" t="s">
        <v>159</v>
      </c>
      <c r="B82" s="6" t="s">
        <v>85</v>
      </c>
      <c r="C82" s="1" t="s">
        <v>13</v>
      </c>
      <c r="D82" s="7">
        <v>0</v>
      </c>
      <c r="E82" s="37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pane ySplit="1" topLeftCell="A41" activePane="bottomLeft" state="frozen"/>
      <selection pane="bottomLeft" activeCell="J65" sqref="J65"/>
    </sheetView>
  </sheetViews>
  <sheetFormatPr defaultRowHeight="15.75" x14ac:dyDescent="0.25"/>
  <cols>
    <col min="1" max="1" width="33.140625" style="34" bestFit="1" customWidth="1"/>
    <col min="2" max="2" width="25.7109375" style="34" bestFit="1" customWidth="1"/>
    <col min="3" max="3" width="16.85546875" style="34" bestFit="1" customWidth="1"/>
    <col min="4" max="4" width="20.28515625" style="34" hidden="1" customWidth="1"/>
    <col min="5" max="5" width="22.42578125" style="34" hidden="1" customWidth="1"/>
    <col min="6" max="9" width="10.7109375" style="32" customWidth="1"/>
    <col min="10" max="16384" width="9.140625" style="34"/>
  </cols>
  <sheetData>
    <row r="1" spans="1:9" x14ac:dyDescent="0.25">
      <c r="A1" s="8" t="s">
        <v>161</v>
      </c>
      <c r="B1" s="8" t="s">
        <v>162</v>
      </c>
      <c r="C1" s="8" t="s">
        <v>163</v>
      </c>
      <c r="D1" s="9" t="s">
        <v>164</v>
      </c>
      <c r="E1" s="9" t="s">
        <v>165</v>
      </c>
      <c r="F1" s="8" t="s">
        <v>222</v>
      </c>
      <c r="G1" s="8" t="s">
        <v>223</v>
      </c>
      <c r="H1" s="8" t="s">
        <v>224</v>
      </c>
      <c r="I1" s="8" t="s">
        <v>225</v>
      </c>
    </row>
    <row r="2" spans="1:9" x14ac:dyDescent="0.25">
      <c r="A2" s="10" t="s">
        <v>166</v>
      </c>
      <c r="B2" s="10"/>
      <c r="C2" s="10"/>
      <c r="D2" s="10"/>
      <c r="E2" s="10"/>
      <c r="F2" s="35"/>
      <c r="G2" s="35"/>
      <c r="H2" s="35"/>
      <c r="I2" s="35"/>
    </row>
    <row r="3" spans="1:9" x14ac:dyDescent="0.25">
      <c r="A3" s="11" t="s">
        <v>167</v>
      </c>
      <c r="B3" s="12" t="s">
        <v>168</v>
      </c>
      <c r="C3" s="13">
        <v>12</v>
      </c>
      <c r="D3" s="14">
        <f>'[1]НП свыше года'!$V$12</f>
        <v>1</v>
      </c>
      <c r="E3" s="15">
        <f>'[1]НП свыше года'!$W$12</f>
        <v>11</v>
      </c>
      <c r="F3" s="36">
        <v>0</v>
      </c>
      <c r="G3" s="36">
        <v>0</v>
      </c>
      <c r="H3" s="36">
        <v>5</v>
      </c>
      <c r="I3" s="36">
        <v>6</v>
      </c>
    </row>
    <row r="4" spans="1:9" x14ac:dyDescent="0.25">
      <c r="A4" s="11" t="s">
        <v>169</v>
      </c>
      <c r="B4" s="12" t="s">
        <v>170</v>
      </c>
      <c r="C4" s="13">
        <v>16</v>
      </c>
      <c r="D4" s="14">
        <f>'[2]НП до года'!$V$12</f>
        <v>4</v>
      </c>
      <c r="E4" s="15">
        <f>'[2]НП до года'!$W$12</f>
        <v>12</v>
      </c>
      <c r="F4" s="36">
        <v>0</v>
      </c>
      <c r="G4" s="36">
        <v>0</v>
      </c>
      <c r="H4" s="36">
        <v>3</v>
      </c>
      <c r="I4" s="36">
        <v>9</v>
      </c>
    </row>
    <row r="5" spans="1:9" x14ac:dyDescent="0.25">
      <c r="A5" s="11" t="s">
        <v>171</v>
      </c>
      <c r="B5" s="12" t="s">
        <v>172</v>
      </c>
      <c r="C5" s="13">
        <v>3</v>
      </c>
      <c r="D5" s="14">
        <f>'[3]УТЭ - свыше 3 лет '!$V$13</f>
        <v>3</v>
      </c>
      <c r="E5" s="15">
        <f>'[3]УТЭ - свыше 3 лет '!$W$13</f>
        <v>0</v>
      </c>
      <c r="F5" s="36">
        <v>0</v>
      </c>
      <c r="G5" s="36">
        <v>0</v>
      </c>
      <c r="H5" s="36">
        <v>0</v>
      </c>
      <c r="I5" s="36">
        <v>0</v>
      </c>
    </row>
    <row r="6" spans="1:9" x14ac:dyDescent="0.25">
      <c r="A6" s="11" t="s">
        <v>173</v>
      </c>
      <c r="B6" s="12" t="s">
        <v>174</v>
      </c>
      <c r="C6" s="13">
        <v>9</v>
      </c>
      <c r="D6" s="14">
        <f>'[4]НП до года'!$V$12</f>
        <v>3</v>
      </c>
      <c r="E6" s="15">
        <f>'[4]НП до года'!$W$12</f>
        <v>6</v>
      </c>
      <c r="F6" s="36">
        <v>0</v>
      </c>
      <c r="G6" s="36">
        <v>0</v>
      </c>
      <c r="H6" s="36">
        <v>1</v>
      </c>
      <c r="I6" s="36">
        <v>5</v>
      </c>
    </row>
    <row r="7" spans="1:9" x14ac:dyDescent="0.25">
      <c r="A7" s="40" t="s">
        <v>175</v>
      </c>
      <c r="B7" s="16" t="s">
        <v>170</v>
      </c>
      <c r="C7" s="17">
        <v>6</v>
      </c>
      <c r="D7" s="18">
        <f>'[5]НП до года'!$V$13</f>
        <v>1</v>
      </c>
      <c r="E7" s="19">
        <f>'[5]НП до года'!$W$13</f>
        <v>5</v>
      </c>
      <c r="F7" s="36">
        <v>0</v>
      </c>
      <c r="G7" s="36">
        <v>0</v>
      </c>
      <c r="H7" s="36">
        <v>1</v>
      </c>
      <c r="I7" s="36">
        <v>4</v>
      </c>
    </row>
    <row r="8" spans="1:9" x14ac:dyDescent="0.25">
      <c r="A8" s="41"/>
      <c r="B8" s="20" t="s">
        <v>172</v>
      </c>
      <c r="C8" s="21">
        <v>3</v>
      </c>
      <c r="D8" s="22">
        <f>'[5]УТЭ свыше 3-х лет'!$V$13</f>
        <v>2</v>
      </c>
      <c r="E8" s="23">
        <f>'[5]УТЭ свыше 3-х лет'!$W$13</f>
        <v>1</v>
      </c>
      <c r="F8" s="36">
        <v>0</v>
      </c>
      <c r="G8" s="36">
        <v>0</v>
      </c>
      <c r="H8" s="36">
        <v>1</v>
      </c>
      <c r="I8" s="36">
        <v>0</v>
      </c>
    </row>
    <row r="9" spans="1:9" x14ac:dyDescent="0.25">
      <c r="A9" s="40" t="s">
        <v>176</v>
      </c>
      <c r="B9" s="16" t="s">
        <v>170</v>
      </c>
      <c r="C9" s="17">
        <v>9</v>
      </c>
      <c r="D9" s="18">
        <f>'[6]НП до года ЛИН'!$V$12</f>
        <v>6</v>
      </c>
      <c r="E9" s="19">
        <f>'[6]НП до года ЛИН'!$W$12</f>
        <v>3</v>
      </c>
      <c r="F9" s="36">
        <v>0</v>
      </c>
      <c r="G9" s="36">
        <v>1</v>
      </c>
      <c r="H9" s="36">
        <v>0</v>
      </c>
      <c r="I9" s="36">
        <v>2</v>
      </c>
    </row>
    <row r="10" spans="1:9" x14ac:dyDescent="0.25">
      <c r="A10" s="41"/>
      <c r="B10" s="20" t="s">
        <v>177</v>
      </c>
      <c r="C10" s="21">
        <v>8</v>
      </c>
      <c r="D10" s="22">
        <f>'[6]ТЭ-2'!$V$12</f>
        <v>4</v>
      </c>
      <c r="E10" s="23">
        <f>'[6]ТЭ-2'!$W$12</f>
        <v>4</v>
      </c>
      <c r="F10" s="36">
        <v>0</v>
      </c>
      <c r="G10" s="36">
        <v>0</v>
      </c>
      <c r="H10" s="36">
        <v>0</v>
      </c>
      <c r="I10" s="36">
        <v>4</v>
      </c>
    </row>
    <row r="11" spans="1:9" x14ac:dyDescent="0.25">
      <c r="A11" s="40" t="s">
        <v>178</v>
      </c>
      <c r="B11" s="16" t="s">
        <v>179</v>
      </c>
      <c r="C11" s="17">
        <v>9</v>
      </c>
      <c r="D11" s="18">
        <f>'[7]НП свыше года'!$V$12</f>
        <v>0</v>
      </c>
      <c r="E11" s="19">
        <f>'[7]НП свыше года'!$W$12</f>
        <v>9</v>
      </c>
      <c r="F11" s="36">
        <v>0</v>
      </c>
      <c r="G11" s="36">
        <v>0</v>
      </c>
      <c r="H11" s="36">
        <v>6</v>
      </c>
      <c r="I11" s="36">
        <v>3</v>
      </c>
    </row>
    <row r="12" spans="1:9" x14ac:dyDescent="0.25">
      <c r="A12" s="41"/>
      <c r="B12" s="20" t="s">
        <v>179</v>
      </c>
      <c r="C12" s="21">
        <v>9</v>
      </c>
      <c r="D12" s="22">
        <f>'[7]НП свыше года(1п)'!$V$12</f>
        <v>2</v>
      </c>
      <c r="E12" s="23">
        <f>'[7]НП свыше года(1п)'!$W$12</f>
        <v>7</v>
      </c>
      <c r="F12" s="36">
        <v>0</v>
      </c>
      <c r="G12" s="36">
        <v>0</v>
      </c>
      <c r="H12" s="36">
        <v>3</v>
      </c>
      <c r="I12" s="36">
        <v>5</v>
      </c>
    </row>
    <row r="13" spans="1:9" x14ac:dyDescent="0.25">
      <c r="A13" s="24" t="s">
        <v>180</v>
      </c>
      <c r="B13" s="10"/>
      <c r="C13" s="10"/>
      <c r="D13" s="10"/>
      <c r="E13" s="10"/>
      <c r="F13" s="35"/>
      <c r="G13" s="35"/>
      <c r="H13" s="35"/>
      <c r="I13" s="35"/>
    </row>
    <row r="14" spans="1:9" x14ac:dyDescent="0.25">
      <c r="A14" s="11" t="s">
        <v>181</v>
      </c>
      <c r="B14" s="12" t="s">
        <v>170</v>
      </c>
      <c r="C14" s="13">
        <v>9</v>
      </c>
      <c r="D14" s="14">
        <f>'[8]НП - до года ПОДА'!$V$14</f>
        <v>7</v>
      </c>
      <c r="E14" s="15">
        <f>'[8]НП - до года ПОДА'!$W$14</f>
        <v>2</v>
      </c>
      <c r="F14" s="36">
        <v>0</v>
      </c>
      <c r="G14" s="36">
        <v>0</v>
      </c>
      <c r="H14" s="36">
        <v>1</v>
      </c>
      <c r="I14" s="36">
        <v>1</v>
      </c>
    </row>
    <row r="15" spans="1:9" x14ac:dyDescent="0.25">
      <c r="A15" s="11" t="s">
        <v>182</v>
      </c>
      <c r="B15" s="12" t="s">
        <v>168</v>
      </c>
      <c r="C15" s="13">
        <v>6</v>
      </c>
      <c r="D15" s="14">
        <f>'[9]НП - свыше года ПОДА'!$V$12</f>
        <v>6</v>
      </c>
      <c r="E15" s="15">
        <f>'[9]НП - свыше года ПОДА'!$W$12</f>
        <v>0</v>
      </c>
      <c r="F15" s="36">
        <v>0</v>
      </c>
      <c r="G15" s="36">
        <v>0</v>
      </c>
      <c r="H15" s="36">
        <v>0</v>
      </c>
      <c r="I15" s="36">
        <v>0</v>
      </c>
    </row>
    <row r="16" spans="1:9" x14ac:dyDescent="0.25">
      <c r="A16" s="40" t="s">
        <v>183</v>
      </c>
      <c r="B16" s="16" t="s">
        <v>170</v>
      </c>
      <c r="C16" s="17">
        <v>5</v>
      </c>
      <c r="D16" s="18">
        <f>'[10]НП - до года ПОДА'!$V$13</f>
        <v>0</v>
      </c>
      <c r="E16" s="19">
        <f>'[10]НП - до года ПОДА'!$W$13</f>
        <v>5</v>
      </c>
      <c r="F16" s="36">
        <v>0</v>
      </c>
      <c r="G16" s="36">
        <v>2</v>
      </c>
      <c r="H16" s="36">
        <v>2</v>
      </c>
      <c r="I16" s="36">
        <v>1</v>
      </c>
    </row>
    <row r="17" spans="1:9" x14ac:dyDescent="0.25">
      <c r="A17" s="41"/>
      <c r="B17" s="20" t="s">
        <v>184</v>
      </c>
      <c r="C17" s="21">
        <v>12</v>
      </c>
      <c r="D17" s="22">
        <f>'[10]УТЭ - до трех лет ПОДА'!$V$13</f>
        <v>2</v>
      </c>
      <c r="E17" s="23">
        <f>'[10]УТЭ - до трех лет ПОДА'!$W$13</f>
        <v>10</v>
      </c>
      <c r="F17" s="36">
        <v>0</v>
      </c>
      <c r="G17" s="36">
        <v>2</v>
      </c>
      <c r="H17" s="36">
        <v>6</v>
      </c>
      <c r="I17" s="36">
        <v>2</v>
      </c>
    </row>
    <row r="18" spans="1:9" x14ac:dyDescent="0.25">
      <c r="A18" s="40" t="s">
        <v>185</v>
      </c>
      <c r="B18" s="16" t="s">
        <v>170</v>
      </c>
      <c r="C18" s="17">
        <v>4</v>
      </c>
      <c r="D18" s="18">
        <f>'[11]НП - до года ПОДА'!$V$14</f>
        <v>4</v>
      </c>
      <c r="E18" s="19">
        <f>'[11]НП - до года ПОДА'!$W$14</f>
        <v>0</v>
      </c>
      <c r="F18" s="36">
        <v>0</v>
      </c>
      <c r="G18" s="36">
        <v>0</v>
      </c>
      <c r="H18" s="36">
        <v>0</v>
      </c>
      <c r="I18" s="36">
        <v>0</v>
      </c>
    </row>
    <row r="19" spans="1:9" x14ac:dyDescent="0.25">
      <c r="A19" s="41"/>
      <c r="B19" s="20" t="s">
        <v>168</v>
      </c>
      <c r="C19" s="21">
        <v>6</v>
      </c>
      <c r="D19" s="22">
        <f>'[11]НП - свыше года ПОДА'!$V$14</f>
        <v>6</v>
      </c>
      <c r="E19" s="23">
        <f>'[11]НП - свыше года ПОДА'!$W$14</f>
        <v>0</v>
      </c>
      <c r="F19" s="36">
        <v>0</v>
      </c>
      <c r="G19" s="36">
        <v>0</v>
      </c>
      <c r="H19" s="36">
        <v>0</v>
      </c>
      <c r="I19" s="36">
        <v>0</v>
      </c>
    </row>
    <row r="20" spans="1:9" x14ac:dyDescent="0.25">
      <c r="A20" s="40" t="s">
        <v>169</v>
      </c>
      <c r="B20" s="16" t="s">
        <v>170</v>
      </c>
      <c r="C20" s="17">
        <v>3</v>
      </c>
      <c r="D20" s="18">
        <f>'[12]НП до года'!$V$13</f>
        <v>3</v>
      </c>
      <c r="E20" s="19">
        <f>'[12]НП до года'!$W$13</f>
        <v>0</v>
      </c>
      <c r="F20" s="36">
        <v>0</v>
      </c>
      <c r="G20" s="36">
        <v>0</v>
      </c>
      <c r="H20" s="36">
        <v>0</v>
      </c>
      <c r="I20" s="36">
        <v>0</v>
      </c>
    </row>
    <row r="21" spans="1:9" x14ac:dyDescent="0.25">
      <c r="A21" s="41"/>
      <c r="B21" s="20" t="s">
        <v>186</v>
      </c>
      <c r="C21" s="21">
        <v>1</v>
      </c>
      <c r="D21" s="22">
        <f>'[12]ТЭ свыше 3-х лет'!$V$12</f>
        <v>1</v>
      </c>
      <c r="E21" s="23">
        <f>'[12]ТЭ свыше 3-х лет'!$W$12</f>
        <v>0</v>
      </c>
      <c r="F21" s="36">
        <v>0</v>
      </c>
      <c r="G21" s="36">
        <v>0</v>
      </c>
      <c r="H21" s="36">
        <v>0</v>
      </c>
      <c r="I21" s="36">
        <v>0</v>
      </c>
    </row>
    <row r="22" spans="1:9" x14ac:dyDescent="0.25">
      <c r="A22" s="25" t="s">
        <v>187</v>
      </c>
      <c r="B22" s="16" t="s">
        <v>188</v>
      </c>
      <c r="C22" s="17">
        <v>5</v>
      </c>
      <c r="D22" s="18">
        <f>'[13]ТЭ-свыше трех лет'!$V$14</f>
        <v>5</v>
      </c>
      <c r="E22" s="19">
        <f>'[13]ТЭ-свыше трех лет'!$W$14</f>
        <v>0</v>
      </c>
      <c r="F22" s="36">
        <v>0</v>
      </c>
      <c r="G22" s="36">
        <v>0</v>
      </c>
      <c r="H22" s="36">
        <v>0</v>
      </c>
      <c r="I22" s="36">
        <v>0</v>
      </c>
    </row>
    <row r="23" spans="1:9" x14ac:dyDescent="0.25">
      <c r="A23" s="40" t="s">
        <v>189</v>
      </c>
      <c r="B23" s="16" t="s">
        <v>170</v>
      </c>
      <c r="C23" s="17">
        <v>5</v>
      </c>
      <c r="D23" s="18">
        <f>'[14]НП - до года ПОДА'!$V$14</f>
        <v>0</v>
      </c>
      <c r="E23" s="19">
        <f>'[14]НП - до года ПОДА'!$W$14</f>
        <v>5</v>
      </c>
      <c r="F23" s="36">
        <v>0</v>
      </c>
      <c r="G23" s="36">
        <v>4</v>
      </c>
      <c r="H23" s="36">
        <v>1</v>
      </c>
      <c r="I23" s="36">
        <v>0</v>
      </c>
    </row>
    <row r="24" spans="1:9" x14ac:dyDescent="0.25">
      <c r="A24" s="42"/>
      <c r="B24" s="26" t="s">
        <v>170</v>
      </c>
      <c r="C24" s="27">
        <v>2</v>
      </c>
      <c r="D24" s="28">
        <f>'[14]НП - до года_ПОДА'!$V$14</f>
        <v>0</v>
      </c>
      <c r="E24" s="29">
        <f>'[14]НП - до года_ПОДА'!$W$14</f>
        <v>2</v>
      </c>
      <c r="F24" s="36">
        <v>0</v>
      </c>
      <c r="G24" s="36">
        <v>0</v>
      </c>
      <c r="H24" s="36">
        <v>2</v>
      </c>
      <c r="I24" s="36">
        <v>0</v>
      </c>
    </row>
    <row r="25" spans="1:9" x14ac:dyDescent="0.25">
      <c r="A25" s="41"/>
      <c r="B25" s="20" t="s">
        <v>188</v>
      </c>
      <c r="C25" s="21">
        <v>8</v>
      </c>
      <c r="D25" s="22">
        <f>'[14]УТЭ - свыше трех лет ПОДА'!$V$14</f>
        <v>3</v>
      </c>
      <c r="E25" s="23">
        <f>'[14]УТЭ - свыше трех лет ПОДА'!$W$14</f>
        <v>5</v>
      </c>
      <c r="F25" s="36">
        <v>0</v>
      </c>
      <c r="G25" s="36">
        <v>0</v>
      </c>
      <c r="H25" s="36">
        <v>0</v>
      </c>
      <c r="I25" s="36">
        <v>5</v>
      </c>
    </row>
    <row r="26" spans="1:9" x14ac:dyDescent="0.25">
      <c r="A26" s="11" t="s">
        <v>190</v>
      </c>
      <c r="B26" s="12" t="s">
        <v>170</v>
      </c>
      <c r="C26" s="13">
        <v>7</v>
      </c>
      <c r="D26" s="14">
        <f>'[15]НП - до года ПОДА'!$V$14</f>
        <v>0</v>
      </c>
      <c r="E26" s="15">
        <f>'[15]НП - до года ПОДА'!$W$14</f>
        <v>7</v>
      </c>
      <c r="F26" s="36">
        <v>0</v>
      </c>
      <c r="G26" s="36">
        <v>1</v>
      </c>
      <c r="H26" s="36">
        <v>3</v>
      </c>
      <c r="I26" s="36">
        <v>3</v>
      </c>
    </row>
    <row r="27" spans="1:9" x14ac:dyDescent="0.25">
      <c r="A27" s="40" t="s">
        <v>191</v>
      </c>
      <c r="B27" s="16" t="s">
        <v>170</v>
      </c>
      <c r="C27" s="17">
        <v>5</v>
      </c>
      <c r="D27" s="18">
        <f>'[16]НП до года'!$V$12</f>
        <v>0</v>
      </c>
      <c r="E27" s="19">
        <f>'[16]НП до года'!$W$12</f>
        <v>5</v>
      </c>
      <c r="F27" s="36">
        <v>0</v>
      </c>
      <c r="G27" s="36">
        <v>4</v>
      </c>
      <c r="H27" s="36">
        <v>1</v>
      </c>
      <c r="I27" s="36">
        <v>0</v>
      </c>
    </row>
    <row r="28" spans="1:9" x14ac:dyDescent="0.25">
      <c r="A28" s="41"/>
      <c r="B28" s="20" t="s">
        <v>168</v>
      </c>
      <c r="C28" s="21">
        <v>4</v>
      </c>
      <c r="D28" s="22">
        <f>'[16]НП свыше года'!$V$12</f>
        <v>3</v>
      </c>
      <c r="E28" s="23">
        <f>'[16]НП свыше года'!$W$12</f>
        <v>1</v>
      </c>
      <c r="F28" s="36">
        <v>0</v>
      </c>
      <c r="G28" s="36">
        <v>0</v>
      </c>
      <c r="H28" s="36">
        <v>0</v>
      </c>
      <c r="I28" s="36">
        <v>1</v>
      </c>
    </row>
    <row r="29" spans="1:9" x14ac:dyDescent="0.25">
      <c r="A29" s="11" t="s">
        <v>192</v>
      </c>
      <c r="B29" s="12" t="s">
        <v>170</v>
      </c>
      <c r="C29" s="13">
        <v>6</v>
      </c>
      <c r="D29" s="14">
        <f>'[17]НП до года'!$V$11</f>
        <v>1</v>
      </c>
      <c r="E29" s="15">
        <v>5</v>
      </c>
      <c r="F29" s="36">
        <v>0</v>
      </c>
      <c r="G29" s="36">
        <v>2</v>
      </c>
      <c r="H29" s="36">
        <v>2</v>
      </c>
      <c r="I29" s="36">
        <v>1</v>
      </c>
    </row>
    <row r="30" spans="1:9" x14ac:dyDescent="0.25">
      <c r="A30" s="24" t="s">
        <v>193</v>
      </c>
      <c r="B30" s="10"/>
      <c r="C30" s="10"/>
      <c r="D30" s="10"/>
      <c r="E30" s="10"/>
      <c r="F30" s="35"/>
      <c r="G30" s="35"/>
      <c r="H30" s="35"/>
      <c r="I30" s="35"/>
    </row>
    <row r="31" spans="1:9" x14ac:dyDescent="0.25">
      <c r="A31" s="11" t="s">
        <v>183</v>
      </c>
      <c r="B31" s="12" t="s">
        <v>168</v>
      </c>
      <c r="C31" s="13">
        <v>8</v>
      </c>
      <c r="D31" s="14">
        <f>'[10]НП-2 слух'!$V$14</f>
        <v>0</v>
      </c>
      <c r="E31" s="15">
        <f>'[10]НП-2 слух'!$W$14</f>
        <v>8</v>
      </c>
      <c r="F31" s="36">
        <v>0</v>
      </c>
      <c r="G31" s="36">
        <v>3</v>
      </c>
      <c r="H31" s="36">
        <v>3</v>
      </c>
      <c r="I31" s="36">
        <v>2</v>
      </c>
    </row>
    <row r="32" spans="1:9" x14ac:dyDescent="0.25">
      <c r="A32" s="11" t="s">
        <v>189</v>
      </c>
      <c r="B32" s="12" t="s">
        <v>184</v>
      </c>
      <c r="C32" s="13">
        <v>3</v>
      </c>
      <c r="D32" s="14">
        <f>'[14]УТЭ - до трех лет Слух'!$V$14</f>
        <v>1</v>
      </c>
      <c r="E32" s="15">
        <f>'[14]УТЭ - до трех лет Слух'!$W$14</f>
        <v>2</v>
      </c>
      <c r="F32" s="36">
        <v>0</v>
      </c>
      <c r="G32" s="36">
        <v>0</v>
      </c>
      <c r="H32" s="36">
        <v>1</v>
      </c>
      <c r="I32" s="36">
        <v>1</v>
      </c>
    </row>
    <row r="33" spans="1:9" x14ac:dyDescent="0.25">
      <c r="A33" s="11" t="s">
        <v>190</v>
      </c>
      <c r="B33" s="12" t="s">
        <v>168</v>
      </c>
      <c r="C33" s="13">
        <v>9</v>
      </c>
      <c r="D33" s="14">
        <f>'[15]НП - свыше года ГЛУХИЕ'!$V$14</f>
        <v>0</v>
      </c>
      <c r="E33" s="15">
        <f>'[15]НП - свыше года ГЛУХИЕ'!$W$14</f>
        <v>9</v>
      </c>
      <c r="F33" s="36">
        <v>0</v>
      </c>
      <c r="G33" s="36">
        <v>4</v>
      </c>
      <c r="H33" s="36">
        <v>4</v>
      </c>
      <c r="I33" s="36">
        <v>1</v>
      </c>
    </row>
    <row r="34" spans="1:9" x14ac:dyDescent="0.25">
      <c r="A34" s="40" t="s">
        <v>181</v>
      </c>
      <c r="B34" s="16" t="s">
        <v>168</v>
      </c>
      <c r="C34" s="17">
        <v>13</v>
      </c>
      <c r="D34" s="18">
        <f>'[18]НП свыше года'!$V$12</f>
        <v>3</v>
      </c>
      <c r="E34" s="19">
        <f>'[18]НП свыше года'!$W$12</f>
        <v>10</v>
      </c>
      <c r="F34" s="36">
        <v>0</v>
      </c>
      <c r="G34" s="36">
        <v>2</v>
      </c>
      <c r="H34" s="36">
        <v>4</v>
      </c>
      <c r="I34" s="36">
        <v>4</v>
      </c>
    </row>
    <row r="35" spans="1:9" x14ac:dyDescent="0.25">
      <c r="A35" s="41"/>
      <c r="B35" s="20" t="s">
        <v>170</v>
      </c>
      <c r="C35" s="21">
        <v>6</v>
      </c>
      <c r="D35" s="22">
        <f>'[18]НП до года'!$V$12</f>
        <v>0</v>
      </c>
      <c r="E35" s="23">
        <f>'[18]НП до года'!$W$12</f>
        <v>6</v>
      </c>
      <c r="F35" s="36">
        <v>0</v>
      </c>
      <c r="G35" s="36">
        <v>6</v>
      </c>
      <c r="H35" s="36">
        <v>0</v>
      </c>
      <c r="I35" s="36">
        <v>0</v>
      </c>
    </row>
    <row r="36" spans="1:9" x14ac:dyDescent="0.25">
      <c r="A36" s="40" t="s">
        <v>176</v>
      </c>
      <c r="B36" s="16" t="s">
        <v>168</v>
      </c>
      <c r="C36" s="17">
        <v>7</v>
      </c>
      <c r="D36" s="18">
        <f>'[19]НП свыше года'!$V$12</f>
        <v>0</v>
      </c>
      <c r="E36" s="19">
        <f>'[19]НП свыше года'!$W$12</f>
        <v>7</v>
      </c>
      <c r="F36" s="36">
        <v>0</v>
      </c>
      <c r="G36" s="36">
        <v>2</v>
      </c>
      <c r="H36" s="36">
        <v>5</v>
      </c>
      <c r="I36" s="36">
        <v>0</v>
      </c>
    </row>
    <row r="37" spans="1:9" x14ac:dyDescent="0.25">
      <c r="A37" s="41"/>
      <c r="B37" s="20" t="s">
        <v>177</v>
      </c>
      <c r="C37" s="21">
        <v>6</v>
      </c>
      <c r="D37" s="22">
        <f>'[19]УТЭ до 3х '!$V$12</f>
        <v>0</v>
      </c>
      <c r="E37" s="23">
        <f>'[19]УТЭ до 3х '!$W$12</f>
        <v>6</v>
      </c>
      <c r="F37" s="36">
        <v>0</v>
      </c>
      <c r="G37" s="36">
        <v>0</v>
      </c>
      <c r="H37" s="36">
        <v>3</v>
      </c>
      <c r="I37" s="36">
        <v>3</v>
      </c>
    </row>
    <row r="38" spans="1:9" x14ac:dyDescent="0.25">
      <c r="A38" s="40" t="s">
        <v>194</v>
      </c>
      <c r="B38" s="16" t="s">
        <v>195</v>
      </c>
      <c r="C38" s="17">
        <v>6</v>
      </c>
      <c r="D38" s="18">
        <f>'[20]НП №1 до года'!$V$12</f>
        <v>0</v>
      </c>
      <c r="E38" s="19">
        <f>'[20]НП №1 до года'!$W$12</f>
        <v>6</v>
      </c>
      <c r="F38" s="36">
        <v>0</v>
      </c>
      <c r="G38" s="36">
        <v>6</v>
      </c>
      <c r="H38" s="36">
        <v>0</v>
      </c>
      <c r="I38" s="36">
        <v>0</v>
      </c>
    </row>
    <row r="39" spans="1:9" x14ac:dyDescent="0.25">
      <c r="A39" s="41"/>
      <c r="B39" s="20" t="s">
        <v>196</v>
      </c>
      <c r="C39" s="21">
        <v>5</v>
      </c>
      <c r="D39" s="22">
        <f>'[20]НП № 2 до года'!$V$12</f>
        <v>0</v>
      </c>
      <c r="E39" s="23">
        <f>'[20]НП № 2 до года'!$W$12</f>
        <v>5</v>
      </c>
      <c r="F39" s="36">
        <v>0</v>
      </c>
      <c r="G39" s="36">
        <v>2</v>
      </c>
      <c r="H39" s="36">
        <v>3</v>
      </c>
      <c r="I39" s="36">
        <v>0</v>
      </c>
    </row>
    <row r="40" spans="1:9" x14ac:dyDescent="0.25">
      <c r="A40" s="11" t="s">
        <v>197</v>
      </c>
      <c r="B40" s="12" t="s">
        <v>177</v>
      </c>
      <c r="C40" s="13">
        <v>10</v>
      </c>
      <c r="D40" s="14">
        <f>'[21]УТЭ до 3-х'!$V$11</f>
        <v>5</v>
      </c>
      <c r="E40" s="15">
        <f>'[21]УТЭ до 3-х'!$W$11</f>
        <v>5</v>
      </c>
      <c r="F40" s="36">
        <v>0</v>
      </c>
      <c r="G40" s="36">
        <v>0</v>
      </c>
      <c r="H40" s="36">
        <v>1</v>
      </c>
      <c r="I40" s="36">
        <v>4</v>
      </c>
    </row>
    <row r="41" spans="1:9" x14ac:dyDescent="0.25">
      <c r="A41" s="40" t="s">
        <v>198</v>
      </c>
      <c r="B41" s="16" t="s">
        <v>168</v>
      </c>
      <c r="C41" s="17">
        <v>8</v>
      </c>
      <c r="D41" s="18">
        <f>'[22]НП свыше года'!$V$12</f>
        <v>0</v>
      </c>
      <c r="E41" s="19">
        <f>'[22]НП свыше года'!$W$12</f>
        <v>8</v>
      </c>
      <c r="F41" s="36">
        <v>0</v>
      </c>
      <c r="G41" s="36">
        <v>5</v>
      </c>
      <c r="H41" s="36">
        <v>3</v>
      </c>
      <c r="I41" s="36">
        <v>0</v>
      </c>
    </row>
    <row r="42" spans="1:9" x14ac:dyDescent="0.25">
      <c r="A42" s="41"/>
      <c r="B42" s="20" t="s">
        <v>199</v>
      </c>
      <c r="C42" s="21">
        <v>7</v>
      </c>
      <c r="D42" s="22">
        <f>'[22]УТЭ до з-х лет'!$V$12</f>
        <v>0</v>
      </c>
      <c r="E42" s="23">
        <f>'[22]УТЭ до з-х лет'!$W$12</f>
        <v>7</v>
      </c>
      <c r="F42" s="36">
        <v>0</v>
      </c>
      <c r="G42" s="36">
        <v>0</v>
      </c>
      <c r="H42" s="36">
        <v>3</v>
      </c>
      <c r="I42" s="36">
        <v>4</v>
      </c>
    </row>
    <row r="43" spans="1:9" x14ac:dyDescent="0.25">
      <c r="A43" s="30" t="s">
        <v>200</v>
      </c>
      <c r="B43" s="12" t="s">
        <v>168</v>
      </c>
      <c r="C43" s="13">
        <v>16</v>
      </c>
      <c r="D43" s="14">
        <f>'[23]Нп свыше года'!$V$12</f>
        <v>4</v>
      </c>
      <c r="E43" s="15">
        <f>'[23]Нп свыше года'!$W$12</f>
        <v>12</v>
      </c>
      <c r="F43" s="36">
        <v>0</v>
      </c>
      <c r="G43" s="36">
        <v>0</v>
      </c>
      <c r="H43" s="36">
        <v>2</v>
      </c>
      <c r="I43" s="36">
        <v>10</v>
      </c>
    </row>
    <row r="44" spans="1:9" x14ac:dyDescent="0.25">
      <c r="A44" s="40" t="s">
        <v>201</v>
      </c>
      <c r="B44" s="16" t="s">
        <v>170</v>
      </c>
      <c r="C44" s="17">
        <v>9</v>
      </c>
      <c r="D44" s="18">
        <f>'[24]НП до года'!$V$12</f>
        <v>0</v>
      </c>
      <c r="E44" s="19">
        <f>'[24]НП до года'!$W$12</f>
        <v>9</v>
      </c>
      <c r="F44" s="36">
        <v>0</v>
      </c>
      <c r="G44" s="36">
        <v>1</v>
      </c>
      <c r="H44" s="36">
        <v>8</v>
      </c>
      <c r="I44" s="36">
        <v>0</v>
      </c>
    </row>
    <row r="45" spans="1:9" x14ac:dyDescent="0.25">
      <c r="A45" s="41"/>
      <c r="B45" s="20" t="s">
        <v>168</v>
      </c>
      <c r="C45" s="21">
        <v>8</v>
      </c>
      <c r="D45" s="22">
        <f>'[24]НП свыше года'!$V$12</f>
        <v>1</v>
      </c>
      <c r="E45" s="23">
        <f>'[24]НП свыше года'!$W$12</f>
        <v>7</v>
      </c>
      <c r="F45" s="36">
        <v>0</v>
      </c>
      <c r="G45" s="36">
        <v>0</v>
      </c>
      <c r="H45" s="36">
        <v>7</v>
      </c>
      <c r="I45" s="36">
        <v>0</v>
      </c>
    </row>
    <row r="46" spans="1:9" x14ac:dyDescent="0.25">
      <c r="A46" s="30" t="s">
        <v>202</v>
      </c>
      <c r="B46" s="12" t="s">
        <v>168</v>
      </c>
      <c r="C46" s="13">
        <v>3</v>
      </c>
      <c r="D46" s="14">
        <f>'[25]НП свыше года'!$V$12</f>
        <v>2</v>
      </c>
      <c r="E46" s="15">
        <f>'[25]НП свыше года'!$W$12</f>
        <v>1</v>
      </c>
      <c r="F46" s="36">
        <v>0</v>
      </c>
      <c r="G46" s="36">
        <v>0</v>
      </c>
      <c r="H46" s="36">
        <v>0</v>
      </c>
      <c r="I46" s="36">
        <v>1</v>
      </c>
    </row>
    <row r="47" spans="1:9" x14ac:dyDescent="0.25">
      <c r="A47" s="30" t="s">
        <v>191</v>
      </c>
      <c r="B47" s="12" t="s">
        <v>199</v>
      </c>
      <c r="C47" s="13">
        <v>6</v>
      </c>
      <c r="D47" s="14">
        <f>'[26]ТЭ-3(п)'!$V$12</f>
        <v>2</v>
      </c>
      <c r="E47" s="15">
        <f>'[26]ТЭ-3(п)'!$W$12</f>
        <v>4</v>
      </c>
      <c r="F47" s="36">
        <v>0</v>
      </c>
      <c r="G47" s="36">
        <v>0</v>
      </c>
      <c r="H47" s="36">
        <v>2</v>
      </c>
      <c r="I47" s="36">
        <v>2</v>
      </c>
    </row>
    <row r="48" spans="1:9" x14ac:dyDescent="0.25">
      <c r="A48" s="30" t="s">
        <v>192</v>
      </c>
      <c r="B48" s="12" t="s">
        <v>177</v>
      </c>
      <c r="C48" s="13">
        <v>4</v>
      </c>
      <c r="D48" s="14">
        <f>'[27]УТЭ до з-х'!$V$11</f>
        <v>3</v>
      </c>
      <c r="E48" s="15">
        <f>'[27]УТЭ до з-х'!$W$11</f>
        <v>1</v>
      </c>
      <c r="F48" s="36">
        <v>0</v>
      </c>
      <c r="G48" s="36">
        <v>0</v>
      </c>
      <c r="H48" s="36">
        <v>0</v>
      </c>
      <c r="I48" s="36">
        <v>1</v>
      </c>
    </row>
    <row r="49" spans="1:9" x14ac:dyDescent="0.25">
      <c r="A49" s="10" t="s">
        <v>203</v>
      </c>
      <c r="B49" s="10"/>
      <c r="C49" s="10"/>
      <c r="D49" s="10"/>
      <c r="E49" s="10"/>
      <c r="F49" s="35"/>
      <c r="G49" s="35"/>
      <c r="H49" s="35"/>
      <c r="I49" s="35"/>
    </row>
    <row r="50" spans="1:9" x14ac:dyDescent="0.25">
      <c r="A50" s="30" t="s">
        <v>204</v>
      </c>
      <c r="B50" s="12" t="s">
        <v>170</v>
      </c>
      <c r="C50" s="13">
        <v>12</v>
      </c>
      <c r="D50" s="14">
        <f>'[28]НП до года'!$V$13</f>
        <v>1</v>
      </c>
      <c r="E50" s="15">
        <f>'[28]НП до года'!$W$13</f>
        <v>11</v>
      </c>
      <c r="F50" s="36">
        <v>0</v>
      </c>
      <c r="G50" s="36">
        <v>6</v>
      </c>
      <c r="H50" s="36">
        <v>3</v>
      </c>
      <c r="I50" s="36">
        <v>2</v>
      </c>
    </row>
    <row r="51" spans="1:9" x14ac:dyDescent="0.25">
      <c r="A51" s="40" t="s">
        <v>205</v>
      </c>
      <c r="B51" s="16" t="s">
        <v>174</v>
      </c>
      <c r="C51" s="17">
        <v>6</v>
      </c>
      <c r="D51" s="18">
        <f>'[29]НП до года'!$V$12</f>
        <v>1</v>
      </c>
      <c r="E51" s="19">
        <f>'[29]НП до года'!$W$12</f>
        <v>5</v>
      </c>
      <c r="F51" s="36">
        <v>0</v>
      </c>
      <c r="G51" s="36">
        <v>1</v>
      </c>
      <c r="H51" s="36">
        <v>4</v>
      </c>
      <c r="I51" s="36">
        <v>0</v>
      </c>
    </row>
    <row r="52" spans="1:9" x14ac:dyDescent="0.25">
      <c r="A52" s="42"/>
      <c r="B52" s="26" t="s">
        <v>206</v>
      </c>
      <c r="C52" s="27">
        <v>5</v>
      </c>
      <c r="D52" s="28">
        <f>'[29]УТЭ свыше года(1)'!$V$12</f>
        <v>1</v>
      </c>
      <c r="E52" s="29">
        <f>'[29]УТЭ свыше года(1)'!$W$12</f>
        <v>4</v>
      </c>
      <c r="F52" s="36">
        <v>0</v>
      </c>
      <c r="G52" s="36">
        <v>0</v>
      </c>
      <c r="H52" s="36">
        <v>0</v>
      </c>
      <c r="I52" s="36">
        <v>4</v>
      </c>
    </row>
    <row r="53" spans="1:9" x14ac:dyDescent="0.25">
      <c r="A53" s="41"/>
      <c r="B53" s="20" t="s">
        <v>206</v>
      </c>
      <c r="C53" s="21">
        <v>7</v>
      </c>
      <c r="D53" s="22">
        <f>'[29]УТЭ свыше года'!$V$12</f>
        <v>0</v>
      </c>
      <c r="E53" s="23">
        <f>'[29]УТЭ свыше года'!$W$12</f>
        <v>7</v>
      </c>
      <c r="F53" s="36">
        <v>0</v>
      </c>
      <c r="G53" s="36">
        <v>0</v>
      </c>
      <c r="H53" s="36">
        <v>3</v>
      </c>
      <c r="I53" s="36">
        <v>4</v>
      </c>
    </row>
    <row r="54" spans="1:9" x14ac:dyDescent="0.25">
      <c r="A54" s="40" t="s">
        <v>178</v>
      </c>
      <c r="B54" s="16" t="s">
        <v>174</v>
      </c>
      <c r="C54" s="17">
        <v>11</v>
      </c>
      <c r="D54" s="18">
        <f>'[30]НП до года '!$V$12</f>
        <v>0</v>
      </c>
      <c r="E54" s="19">
        <f>'[30]НП до года '!$W$12</f>
        <v>11</v>
      </c>
      <c r="F54" s="36">
        <v>0</v>
      </c>
      <c r="G54" s="36">
        <v>7</v>
      </c>
      <c r="H54" s="36">
        <v>2</v>
      </c>
      <c r="I54" s="36">
        <v>2</v>
      </c>
    </row>
    <row r="55" spans="1:9" x14ac:dyDescent="0.25">
      <c r="A55" s="42"/>
      <c r="B55" s="26" t="s">
        <v>207</v>
      </c>
      <c r="C55" s="27">
        <v>2</v>
      </c>
      <c r="D55" s="28">
        <f>'[30]УТЭ до года'!$V$12</f>
        <v>2</v>
      </c>
      <c r="E55" s="29">
        <f>'[30]УТЭ до года'!$W$12</f>
        <v>0</v>
      </c>
      <c r="F55" s="36">
        <v>0</v>
      </c>
      <c r="G55" s="36">
        <v>0</v>
      </c>
      <c r="H55" s="36">
        <v>0</v>
      </c>
      <c r="I55" s="36">
        <v>0</v>
      </c>
    </row>
    <row r="56" spans="1:9" x14ac:dyDescent="0.25">
      <c r="A56" s="41"/>
      <c r="B56" s="20" t="s">
        <v>208</v>
      </c>
      <c r="C56" s="21">
        <v>6</v>
      </c>
      <c r="D56" s="22">
        <f>'[30]УТЭ до года (1)'!$V$12</f>
        <v>1</v>
      </c>
      <c r="E56" s="23">
        <f>'[30]УТЭ до года (1)'!$W$12</f>
        <v>5</v>
      </c>
      <c r="F56" s="36">
        <v>0</v>
      </c>
      <c r="G56" s="36">
        <v>0</v>
      </c>
      <c r="H56" s="36">
        <v>4</v>
      </c>
      <c r="I56" s="36">
        <v>1</v>
      </c>
    </row>
    <row r="57" spans="1:9" x14ac:dyDescent="0.25">
      <c r="A57" s="10" t="s">
        <v>209</v>
      </c>
      <c r="B57" s="10"/>
      <c r="C57" s="10"/>
      <c r="D57" s="10"/>
      <c r="E57" s="10"/>
      <c r="F57" s="35"/>
      <c r="G57" s="35"/>
      <c r="H57" s="35"/>
      <c r="I57" s="35"/>
    </row>
    <row r="58" spans="1:9" x14ac:dyDescent="0.25">
      <c r="A58" s="30" t="s">
        <v>210</v>
      </c>
      <c r="B58" s="12" t="s">
        <v>211</v>
      </c>
      <c r="C58" s="13">
        <v>2</v>
      </c>
      <c r="D58" s="14">
        <v>2</v>
      </c>
      <c r="E58" s="15">
        <v>0</v>
      </c>
      <c r="F58" s="36">
        <v>0</v>
      </c>
      <c r="G58" s="36">
        <v>0</v>
      </c>
      <c r="H58" s="36">
        <v>0</v>
      </c>
      <c r="I58" s="36">
        <v>0</v>
      </c>
    </row>
    <row r="59" spans="1:9" x14ac:dyDescent="0.25">
      <c r="A59" s="30" t="s">
        <v>205</v>
      </c>
      <c r="B59" s="12" t="s">
        <v>212</v>
      </c>
      <c r="C59" s="13">
        <v>1</v>
      </c>
      <c r="D59" s="14">
        <v>1</v>
      </c>
      <c r="E59" s="15">
        <v>0</v>
      </c>
      <c r="F59" s="36">
        <v>0</v>
      </c>
      <c r="G59" s="36">
        <v>0</v>
      </c>
      <c r="H59" s="36">
        <v>0</v>
      </c>
      <c r="I59" s="36">
        <v>2</v>
      </c>
    </row>
    <row r="60" spans="1:9" x14ac:dyDescent="0.25">
      <c r="A60" s="30" t="s">
        <v>213</v>
      </c>
      <c r="B60" s="12" t="s">
        <v>212</v>
      </c>
      <c r="C60" s="13">
        <v>2</v>
      </c>
      <c r="D60" s="14">
        <v>2</v>
      </c>
      <c r="E60" s="15">
        <v>0</v>
      </c>
      <c r="F60" s="36">
        <v>0</v>
      </c>
      <c r="G60" s="36">
        <v>0</v>
      </c>
      <c r="H60" s="36">
        <v>0</v>
      </c>
      <c r="I60" s="36">
        <v>0</v>
      </c>
    </row>
    <row r="61" spans="1:9" x14ac:dyDescent="0.25">
      <c r="A61" s="30" t="s">
        <v>214</v>
      </c>
      <c r="B61" s="12" t="s">
        <v>215</v>
      </c>
      <c r="C61" s="13">
        <v>2</v>
      </c>
      <c r="D61" s="14">
        <v>2</v>
      </c>
      <c r="E61" s="15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x14ac:dyDescent="0.25">
      <c r="A62" s="30" t="s">
        <v>216</v>
      </c>
      <c r="B62" s="12" t="s">
        <v>215</v>
      </c>
      <c r="C62" s="13">
        <v>2</v>
      </c>
      <c r="D62" s="14">
        <v>1</v>
      </c>
      <c r="E62" s="15">
        <v>1</v>
      </c>
      <c r="F62" s="36">
        <v>0</v>
      </c>
      <c r="G62" s="36">
        <v>0</v>
      </c>
      <c r="H62" s="36">
        <v>0</v>
      </c>
      <c r="I62" s="36">
        <v>1</v>
      </c>
    </row>
    <row r="63" spans="1:9" x14ac:dyDescent="0.25">
      <c r="A63" s="30" t="s">
        <v>217</v>
      </c>
      <c r="B63" s="12" t="s">
        <v>215</v>
      </c>
      <c r="C63" s="13">
        <v>1</v>
      </c>
      <c r="D63" s="14">
        <v>1</v>
      </c>
      <c r="E63" s="15">
        <v>0</v>
      </c>
      <c r="F63" s="36">
        <v>0</v>
      </c>
      <c r="G63" s="36">
        <v>0</v>
      </c>
      <c r="H63" s="36">
        <v>0</v>
      </c>
      <c r="I63" s="36">
        <v>0</v>
      </c>
    </row>
    <row r="64" spans="1:9" x14ac:dyDescent="0.25">
      <c r="A64" s="30" t="s">
        <v>218</v>
      </c>
      <c r="B64" s="12" t="s">
        <v>215</v>
      </c>
      <c r="C64" s="13">
        <v>1</v>
      </c>
      <c r="D64" s="14">
        <v>1</v>
      </c>
      <c r="E64" s="15">
        <v>0</v>
      </c>
      <c r="F64" s="36">
        <v>0</v>
      </c>
      <c r="G64" s="36">
        <v>0</v>
      </c>
      <c r="H64" s="36">
        <v>0</v>
      </c>
      <c r="I64" s="36">
        <v>0</v>
      </c>
    </row>
    <row r="65" spans="1:9" x14ac:dyDescent="0.25">
      <c r="A65" s="30" t="s">
        <v>205</v>
      </c>
      <c r="B65" s="12" t="s">
        <v>219</v>
      </c>
      <c r="C65" s="13">
        <v>5</v>
      </c>
      <c r="D65" s="14">
        <v>3</v>
      </c>
      <c r="E65" s="15">
        <v>2</v>
      </c>
      <c r="F65" s="36">
        <v>0</v>
      </c>
      <c r="G65" s="36">
        <v>0</v>
      </c>
      <c r="H65" s="36">
        <v>0</v>
      </c>
      <c r="I65" s="36">
        <v>0</v>
      </c>
    </row>
    <row r="66" spans="1:9" x14ac:dyDescent="0.25">
      <c r="A66" s="30" t="s">
        <v>213</v>
      </c>
      <c r="B66" s="12" t="s">
        <v>219</v>
      </c>
      <c r="C66" s="13">
        <v>1</v>
      </c>
      <c r="D66" s="14">
        <v>1</v>
      </c>
      <c r="E66" s="15">
        <v>0</v>
      </c>
      <c r="F66" s="36">
        <v>0</v>
      </c>
      <c r="G66" s="36">
        <v>0</v>
      </c>
      <c r="H66" s="36">
        <v>0</v>
      </c>
      <c r="I66" s="36">
        <v>0</v>
      </c>
    </row>
    <row r="67" spans="1:9" x14ac:dyDescent="0.25">
      <c r="A67" s="31"/>
      <c r="B67" s="32"/>
      <c r="C67" s="33">
        <f>SUM(C3:C12,C14:C29,C31:C48,C50:C56,C58:C66)</f>
        <v>372</v>
      </c>
      <c r="D67" s="33">
        <f>SUM(D3:D12,D14:D29,D31:D48,D50:D56,D58:D66)</f>
        <v>108</v>
      </c>
      <c r="E67" s="33">
        <f>SUM(E3:E12,E14:E29,E31:E48,E50:E56,E58:E66)</f>
        <v>264</v>
      </c>
      <c r="F67" s="38">
        <f>SUM(F3:F12,F14:F29,F31:F48,F50:F56,F58:F66)</f>
        <v>0</v>
      </c>
      <c r="G67" s="38">
        <f t="shared" ref="G67:I67" si="0">SUM(G3:G12,G14:G29,G31:G48,G50:G56,G58:G66)</f>
        <v>61</v>
      </c>
      <c r="H67" s="38">
        <f t="shared" si="0"/>
        <v>103</v>
      </c>
      <c r="I67" s="38">
        <f t="shared" si="0"/>
        <v>101</v>
      </c>
    </row>
    <row r="68" spans="1:9" x14ac:dyDescent="0.25">
      <c r="A68" s="31"/>
      <c r="B68" s="32"/>
      <c r="C68" s="32"/>
      <c r="D68" s="32"/>
      <c r="E68" s="32"/>
    </row>
    <row r="69" spans="1:9" x14ac:dyDescent="0.25">
      <c r="B69" s="32" t="s">
        <v>166</v>
      </c>
      <c r="C69" s="32">
        <f>SUM(C3:C12,C58)</f>
        <v>86</v>
      </c>
      <c r="D69" s="32"/>
      <c r="E69" s="32"/>
      <c r="G69" s="39">
        <f>SUM(F67:I67)</f>
        <v>265</v>
      </c>
      <c r="H69" s="39"/>
    </row>
    <row r="70" spans="1:9" x14ac:dyDescent="0.25">
      <c r="B70" s="32" t="s">
        <v>180</v>
      </c>
      <c r="C70" s="32">
        <f>SUM(C14:C29,C59:C60)</f>
        <v>91</v>
      </c>
      <c r="D70" s="32"/>
      <c r="E70" s="32"/>
    </row>
    <row r="71" spans="1:9" x14ac:dyDescent="0.25">
      <c r="B71" s="32" t="s">
        <v>220</v>
      </c>
      <c r="C71" s="32">
        <f>SUM(C31:C48,C61:C64)</f>
        <v>140</v>
      </c>
      <c r="D71" s="32"/>
      <c r="E71" s="32"/>
    </row>
    <row r="72" spans="1:9" x14ac:dyDescent="0.25">
      <c r="B72" s="32" t="s">
        <v>221</v>
      </c>
      <c r="C72" s="32">
        <f>SUM(C50:C56,C65:C66)</f>
        <v>55</v>
      </c>
      <c r="D72" s="32"/>
    </row>
  </sheetData>
  <mergeCells count="15">
    <mergeCell ref="A20:A21"/>
    <mergeCell ref="A7:A8"/>
    <mergeCell ref="A9:A10"/>
    <mergeCell ref="A11:A12"/>
    <mergeCell ref="A16:A17"/>
    <mergeCell ref="A18:A19"/>
    <mergeCell ref="A44:A45"/>
    <mergeCell ref="A51:A53"/>
    <mergeCell ref="A54:A56"/>
    <mergeCell ref="A23:A25"/>
    <mergeCell ref="A27:A28"/>
    <mergeCell ref="A34:A35"/>
    <mergeCell ref="A36:A37"/>
    <mergeCell ref="A38:A39"/>
    <mergeCell ref="A41:A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Комплектование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2024-09-30T02:27:03Z</dcterms:modified>
</cp:coreProperties>
</file>